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C:\Users\Sdomina\Desktop\РАЗОБРАТЬ\Сайт\Сайт 23.09.25\"/>
    </mc:Choice>
  </mc:AlternateContent>
  <bookViews>
    <workbookView xWindow="0" yWindow="0" windowWidth="12195" windowHeight="7305" tabRatio="632" firstSheet="2" activeTab="2"/>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Депозити!$A$1:$O$17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D7" i="10" l="1"/>
  <c r="B44" i="10" l="1"/>
  <c r="C51" i="10"/>
  <c r="B51" i="10"/>
  <c r="B52" i="10" s="1"/>
  <c r="C48" i="10"/>
  <c r="D6"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B20" i="6"/>
  <c r="H13" i="6"/>
  <c r="A13" i="6"/>
  <c r="C44" i="10" l="1"/>
  <c r="D44" i="10" s="1"/>
  <c r="E44" i="10" s="1"/>
  <c r="C75" i="10" s="1"/>
  <c r="D20" i="6"/>
  <c r="B21" i="6"/>
  <c r="C20" i="1"/>
  <c r="B53" i="10"/>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B21" i="10"/>
  <c r="B22" i="10"/>
  <c r="B23" i="10"/>
  <c r="B24" i="10"/>
  <c r="B25" i="10"/>
  <c r="B26" i="10"/>
  <c r="B27" i="10"/>
  <c r="B28" i="10"/>
  <c r="B29" i="10"/>
  <c r="B30" i="10"/>
  <c r="B31" i="10"/>
  <c r="B32" i="10"/>
  <c r="B33" i="10"/>
  <c r="B34" i="10"/>
  <c r="B35" i="10"/>
  <c r="B36" i="10"/>
  <c r="B37" i="10"/>
  <c r="B38" i="10"/>
  <c r="B39" i="10"/>
  <c r="B40" i="10"/>
  <c r="B41" i="10"/>
  <c r="B42" i="10"/>
  <c r="B43" i="10"/>
  <c r="C42" i="10" l="1"/>
  <c r="D42" i="10" s="1"/>
  <c r="E42" i="10" s="1"/>
  <c r="C73" i="10" s="1"/>
  <c r="C30" i="10"/>
  <c r="D30" i="10" s="1"/>
  <c r="E30" i="10" s="1"/>
  <c r="C61" i="10" s="1"/>
  <c r="D21" i="6"/>
  <c r="C78" i="6" s="1"/>
  <c r="C21" i="6"/>
  <c r="C41" i="10"/>
  <c r="D41" i="10" s="1"/>
  <c r="E41" i="10" s="1"/>
  <c r="C72" i="10" s="1"/>
  <c r="C37" i="10"/>
  <c r="D37" i="10" s="1"/>
  <c r="E37" i="10" s="1"/>
  <c r="C68" i="10" s="1"/>
  <c r="C33" i="10"/>
  <c r="D33" i="10" s="1"/>
  <c r="E33" i="10" s="1"/>
  <c r="C64" i="10" s="1"/>
  <c r="C29" i="10"/>
  <c r="D29" i="10" s="1"/>
  <c r="E29" i="10" s="1"/>
  <c r="C60" i="10" s="1"/>
  <c r="C25" i="10"/>
  <c r="D25" i="10" s="1"/>
  <c r="E25" i="10" s="1"/>
  <c r="C56" i="10" s="1"/>
  <c r="C21" i="10"/>
  <c r="C40" i="10"/>
  <c r="D40" i="10" s="1"/>
  <c r="E40" i="10" s="1"/>
  <c r="C71" i="10" s="1"/>
  <c r="C36" i="10"/>
  <c r="D36" i="10" s="1"/>
  <c r="E36" i="10" s="1"/>
  <c r="C67" i="10" s="1"/>
  <c r="C32" i="10"/>
  <c r="D32" i="10" s="1"/>
  <c r="E32" i="10" s="1"/>
  <c r="C63" i="10" s="1"/>
  <c r="C28" i="10"/>
  <c r="D28" i="10" s="1"/>
  <c r="E28" i="10" s="1"/>
  <c r="C59" i="10" s="1"/>
  <c r="C24" i="10"/>
  <c r="D24" i="10" s="1"/>
  <c r="E24" i="10" s="1"/>
  <c r="C55" i="10" s="1"/>
  <c r="D20" i="1"/>
  <c r="C77" i="6"/>
  <c r="C38" i="10"/>
  <c r="D38" i="10" s="1"/>
  <c r="E38" i="10" s="1"/>
  <c r="C69" i="10" s="1"/>
  <c r="C34" i="10"/>
  <c r="D34" i="10" s="1"/>
  <c r="E34" i="10" s="1"/>
  <c r="C65" i="10" s="1"/>
  <c r="C26" i="10"/>
  <c r="D26" i="10" s="1"/>
  <c r="E26" i="10" s="1"/>
  <c r="C57" i="10" s="1"/>
  <c r="C22" i="10"/>
  <c r="D22" i="10" s="1"/>
  <c r="E22" i="10" s="1"/>
  <c r="C53" i="10" s="1"/>
  <c r="C43" i="10"/>
  <c r="D43" i="10" s="1"/>
  <c r="E43" i="10" s="1"/>
  <c r="C74" i="10" s="1"/>
  <c r="C39" i="10"/>
  <c r="D39" i="10" s="1"/>
  <c r="E39" i="10" s="1"/>
  <c r="C70" i="10" s="1"/>
  <c r="C35" i="10"/>
  <c r="D35" i="10" s="1"/>
  <c r="E35" i="10" s="1"/>
  <c r="C66" i="10" s="1"/>
  <c r="C31" i="10"/>
  <c r="D31" i="10" s="1"/>
  <c r="E31" i="10" s="1"/>
  <c r="C62" i="10" s="1"/>
  <c r="C27" i="10"/>
  <c r="D27" i="10" s="1"/>
  <c r="E27" i="10" s="1"/>
  <c r="C58" i="10" s="1"/>
  <c r="C23" i="10"/>
  <c r="D23" i="10" s="1"/>
  <c r="E23" i="10" s="1"/>
  <c r="C54" i="10" s="1"/>
  <c r="B21" i="1"/>
  <c r="C77" i="1" l="1"/>
  <c r="C45" i="10"/>
  <c r="D13" i="10" s="1"/>
  <c r="D21" i="10"/>
  <c r="B22" i="6"/>
  <c r="C21" i="1"/>
  <c r="D21" i="1"/>
  <c r="C78" i="1" s="1"/>
  <c r="D77" i="6"/>
  <c r="B22" i="1" l="1"/>
  <c r="D22" i="6"/>
  <c r="B23" i="6"/>
  <c r="C22" i="6"/>
  <c r="D12" i="10"/>
  <c r="D11" i="10"/>
  <c r="D45" i="10"/>
  <c r="E21" i="10"/>
  <c r="D77" i="1"/>
  <c r="C52" i="10" l="1"/>
  <c r="D10" i="10" s="1"/>
  <c r="E45" i="10"/>
  <c r="D14" i="10" s="1"/>
  <c r="C23" i="6"/>
  <c r="B24" i="6" s="1"/>
  <c r="D23" i="6"/>
  <c r="C80" i="6" s="1"/>
  <c r="C79" i="6"/>
  <c r="D22" i="1"/>
  <c r="B23" i="1"/>
  <c r="C22" i="1"/>
  <c r="D24" i="6" l="1"/>
  <c r="C81" i="6" s="1"/>
  <c r="C24" i="6"/>
  <c r="B25" i="6" s="1"/>
  <c r="D23" i="1"/>
  <c r="C80" i="1" s="1"/>
  <c r="C23" i="1"/>
  <c r="B24" i="1" s="1"/>
  <c r="D80" i="6"/>
  <c r="C79" i="1"/>
  <c r="D79" i="6"/>
  <c r="D78" i="6"/>
  <c r="D25" i="6" l="1"/>
  <c r="C25" i="6"/>
  <c r="B26" i="6" s="1"/>
  <c r="D24" i="1"/>
  <c r="C81" i="1" s="1"/>
  <c r="C24" i="1"/>
  <c r="B25" i="1" s="1"/>
  <c r="D79" i="1"/>
  <c r="D78" i="1"/>
  <c r="C25" i="1" l="1"/>
  <c r="B26" i="1" s="1"/>
  <c r="D25" i="1"/>
  <c r="D26" i="6"/>
  <c r="C83" i="6" s="1"/>
  <c r="C26" i="6"/>
  <c r="B27" i="6" s="1"/>
  <c r="D80" i="1"/>
  <c r="C82" i="6"/>
  <c r="C27" i="6" l="1"/>
  <c r="B28" i="6" s="1"/>
  <c r="D27" i="6"/>
  <c r="C84" i="6" s="1"/>
  <c r="D26" i="1"/>
  <c r="C83" i="1" s="1"/>
  <c r="C26" i="1"/>
  <c r="C82" i="1"/>
  <c r="D82" i="6"/>
  <c r="D81" i="6"/>
  <c r="D28" i="6" l="1"/>
  <c r="C85" i="6" s="1"/>
  <c r="C28" i="6"/>
  <c r="B29" i="6" s="1"/>
  <c r="D82" i="1"/>
  <c r="D81" i="1"/>
  <c r="D84" i="6"/>
  <c r="B27" i="1"/>
  <c r="D83" i="6"/>
  <c r="D29" i="6" l="1"/>
  <c r="C86" i="6" s="1"/>
  <c r="C29" i="6"/>
  <c r="B30" i="6"/>
  <c r="D27" i="1"/>
  <c r="C84" i="1" s="1"/>
  <c r="C27" i="1"/>
  <c r="D85" i="6"/>
  <c r="D83" i="1" l="1"/>
  <c r="D30" i="6"/>
  <c r="C87" i="6" s="1"/>
  <c r="C30" i="6"/>
  <c r="B28" i="1"/>
  <c r="D28" i="1" l="1"/>
  <c r="C85" i="1" s="1"/>
  <c r="C28" i="1"/>
  <c r="B29" i="1" s="1"/>
  <c r="B31" i="6"/>
  <c r="D86" i="6"/>
  <c r="C29" i="1" l="1"/>
  <c r="B30" i="1" s="1"/>
  <c r="D29" i="1"/>
  <c r="C86" i="1" s="1"/>
  <c r="D85" i="1" s="1"/>
  <c r="D84" i="1"/>
  <c r="C31" i="6"/>
  <c r="C32" i="6" s="1"/>
  <c r="D30" i="1" l="1"/>
  <c r="C87" i="1" s="1"/>
  <c r="C30" i="1"/>
  <c r="B31" i="1" s="1"/>
  <c r="D31" i="6"/>
  <c r="D86" i="1"/>
  <c r="D31" i="1" l="1"/>
  <c r="C31" i="1"/>
  <c r="C32" i="1" s="1"/>
  <c r="E20" i="1"/>
  <c r="C88" i="6"/>
  <c r="D32" i="6"/>
  <c r="E20" i="6"/>
  <c r="D87" i="6" l="1"/>
  <c r="G20" i="1"/>
  <c r="E21" i="1" s="1"/>
  <c r="F20" i="1"/>
  <c r="F20" i="6"/>
  <c r="C88" i="1"/>
  <c r="D32" i="1"/>
  <c r="G21" i="1" l="1"/>
  <c r="C90" i="1" s="1"/>
  <c r="F21" i="1"/>
  <c r="E22" i="1" s="1"/>
  <c r="C89" i="1"/>
  <c r="D89" i="1" s="1"/>
  <c r="D87" i="1"/>
  <c r="E21" i="6"/>
  <c r="G20" i="6"/>
  <c r="F22" i="1" l="1"/>
  <c r="G22" i="1"/>
  <c r="G21" i="6"/>
  <c r="C90" i="6" s="1"/>
  <c r="F21" i="6"/>
  <c r="C89" i="6"/>
  <c r="D88" i="1"/>
  <c r="D89" i="6" l="1"/>
  <c r="D88" i="6"/>
  <c r="C91" i="1"/>
  <c r="E22" i="6"/>
  <c r="E23" i="1"/>
  <c r="G23" i="1" l="1"/>
  <c r="F23" i="1"/>
  <c r="G22" i="6"/>
  <c r="F22" i="6"/>
  <c r="D90" i="1"/>
  <c r="C91" i="6" l="1"/>
  <c r="E24" i="1"/>
  <c r="E23" i="6"/>
  <c r="C92" i="1"/>
  <c r="G24" i="1" l="1"/>
  <c r="F24" i="1"/>
  <c r="E25" i="1" s="1"/>
  <c r="G23" i="6"/>
  <c r="E24" i="6"/>
  <c r="F23" i="6"/>
  <c r="D91" i="1"/>
  <c r="D90" i="6"/>
  <c r="G25" i="1" l="1"/>
  <c r="C94" i="1" s="1"/>
  <c r="F25" i="1"/>
  <c r="E26" i="1" s="1"/>
  <c r="C92" i="6"/>
  <c r="F24" i="6"/>
  <c r="E25" i="6" s="1"/>
  <c r="G24" i="6"/>
  <c r="C93" i="6" s="1"/>
  <c r="C93" i="1"/>
  <c r="F25" i="6" l="1"/>
  <c r="G25" i="6" s="1"/>
  <c r="C94" i="6" s="1"/>
  <c r="E26" i="6"/>
  <c r="E27" i="1"/>
  <c r="F26" i="1"/>
  <c r="G26" i="1"/>
  <c r="D92" i="6"/>
  <c r="D91" i="6"/>
  <c r="D93" i="1"/>
  <c r="D92" i="1"/>
  <c r="D93" i="6" l="1"/>
  <c r="G27" i="1"/>
  <c r="C96" i="1" s="1"/>
  <c r="F27" i="1"/>
  <c r="E27" i="6"/>
  <c r="F26" i="6"/>
  <c r="G26" i="6" s="1"/>
  <c r="C95" i="6" s="1"/>
  <c r="C95" i="1"/>
  <c r="D94" i="6" l="1"/>
  <c r="E28" i="1"/>
  <c r="F27" i="6"/>
  <c r="E28" i="6" s="1"/>
  <c r="D95" i="1"/>
  <c r="D94" i="1"/>
  <c r="F28" i="6" l="1"/>
  <c r="E29" i="6" s="1"/>
  <c r="G28" i="6"/>
  <c r="C97" i="6" s="1"/>
  <c r="G27" i="6"/>
  <c r="C96" i="6" s="1"/>
  <c r="G28" i="1"/>
  <c r="C97" i="1" s="1"/>
  <c r="F28" i="1"/>
  <c r="E29" i="1" s="1"/>
  <c r="G29" i="1" l="1"/>
  <c r="C98" i="1" s="1"/>
  <c r="E30" i="1"/>
  <c r="F29" i="1"/>
  <c r="G29" i="6"/>
  <c r="C98" i="6" s="1"/>
  <c r="F29" i="6"/>
  <c r="E30" i="6" s="1"/>
  <c r="D96" i="6"/>
  <c r="D95" i="6"/>
  <c r="D97" i="1"/>
  <c r="D96" i="1"/>
  <c r="E31" i="6" l="1"/>
  <c r="F30" i="6"/>
  <c r="G30" i="6" s="1"/>
  <c r="C99" i="6" s="1"/>
  <c r="D97" i="6"/>
  <c r="F30" i="1"/>
  <c r="G30" i="1"/>
  <c r="C99" i="1" s="1"/>
  <c r="D98" i="6" l="1"/>
  <c r="G31" i="6"/>
  <c r="F31" i="6"/>
  <c r="F32" i="6" s="1"/>
  <c r="H20" i="6"/>
  <c r="E31" i="1"/>
  <c r="D98" i="1"/>
  <c r="C100" i="6" l="1"/>
  <c r="G32" i="6"/>
  <c r="H20" i="1"/>
  <c r="G31" i="1"/>
  <c r="F31" i="1"/>
  <c r="F32" i="1" s="1"/>
  <c r="I20" i="6"/>
  <c r="C100" i="1" l="1"/>
  <c r="G32" i="1"/>
  <c r="J20" i="1"/>
  <c r="I20" i="1"/>
  <c r="H21" i="6"/>
  <c r="J20" i="6"/>
  <c r="D99" i="6"/>
  <c r="C101" i="1" l="1"/>
  <c r="I21" i="6"/>
  <c r="H22" i="6" s="1"/>
  <c r="D100" i="1"/>
  <c r="D99" i="1"/>
  <c r="C101" i="6"/>
  <c r="H21" i="1"/>
  <c r="J22" i="6" l="1"/>
  <c r="C103" i="6" s="1"/>
  <c r="H23" i="6"/>
  <c r="I22" i="6"/>
  <c r="J21" i="1"/>
  <c r="I21" i="1"/>
  <c r="H22" i="1" s="1"/>
  <c r="D100" i="6"/>
  <c r="J21" i="6"/>
  <c r="J22" i="1" l="1"/>
  <c r="C103" i="1" s="1"/>
  <c r="I22" i="1"/>
  <c r="H23" i="1" s="1"/>
  <c r="C102" i="6"/>
  <c r="C102" i="1"/>
  <c r="I23" i="6"/>
  <c r="I23" i="1" l="1"/>
  <c r="J23" i="1"/>
  <c r="D102" i="6"/>
  <c r="D101" i="6"/>
  <c r="D102" i="1"/>
  <c r="D101" i="1"/>
  <c r="J23" i="6"/>
  <c r="H24" i="6"/>
  <c r="C104" i="1" l="1"/>
  <c r="J24" i="6"/>
  <c r="C105" i="6" s="1"/>
  <c r="H25" i="6"/>
  <c r="I24" i="6"/>
  <c r="C104" i="6"/>
  <c r="H24" i="1"/>
  <c r="H26" i="6" l="1"/>
  <c r="I25" i="6"/>
  <c r="J25" i="6"/>
  <c r="C106" i="6" s="1"/>
  <c r="D105" i="6" s="1"/>
  <c r="J24" i="1"/>
  <c r="I24" i="1"/>
  <c r="H25" i="1" s="1"/>
  <c r="D104" i="6"/>
  <c r="D103" i="6"/>
  <c r="D103" i="1"/>
  <c r="J25" i="1" l="1"/>
  <c r="C106" i="1" s="1"/>
  <c r="I25" i="1"/>
  <c r="H26" i="1" s="1"/>
  <c r="C105" i="1"/>
  <c r="J26" i="6"/>
  <c r="C107" i="6" s="1"/>
  <c r="H27" i="6"/>
  <c r="I26" i="6"/>
  <c r="J26" i="1" l="1"/>
  <c r="I26" i="1"/>
  <c r="H27" i="1" s="1"/>
  <c r="D106" i="6"/>
  <c r="D105" i="1"/>
  <c r="D104" i="1"/>
  <c r="J27" i="6"/>
  <c r="C108" i="6" s="1"/>
  <c r="D107" i="6" s="1"/>
  <c r="I27" i="6"/>
  <c r="H28" i="6" s="1"/>
  <c r="I28" i="6" l="1"/>
  <c r="J28" i="6" s="1"/>
  <c r="C109" i="6" s="1"/>
  <c r="H28" i="1"/>
  <c r="I27" i="1"/>
  <c r="J27" i="1"/>
  <c r="C108" i="1" s="1"/>
  <c r="C107" i="1"/>
  <c r="D108" i="6" l="1"/>
  <c r="D107" i="1"/>
  <c r="D106" i="1"/>
  <c r="J28" i="1"/>
  <c r="C109" i="1" s="1"/>
  <c r="I28" i="1"/>
  <c r="H29" i="1" s="1"/>
  <c r="D108" i="1"/>
  <c r="H29" i="6"/>
  <c r="J29" i="1" l="1"/>
  <c r="C110" i="1" s="1"/>
  <c r="I29" i="1"/>
  <c r="H30" i="1" s="1"/>
  <c r="H30" i="6"/>
  <c r="I29" i="6"/>
  <c r="J29" i="6"/>
  <c r="C110" i="6" s="1"/>
  <c r="D109" i="1"/>
  <c r="J30" i="1" l="1"/>
  <c r="C111" i="1" s="1"/>
  <c r="I30" i="1"/>
  <c r="H31" i="1" s="1"/>
  <c r="J30" i="6"/>
  <c r="C111" i="6" s="1"/>
  <c r="I30" i="6"/>
  <c r="H31" i="6" s="1"/>
  <c r="D109" i="6"/>
  <c r="D110" i="1"/>
  <c r="I31" i="6" l="1"/>
  <c r="I32" i="6" s="1"/>
  <c r="I31" i="1"/>
  <c r="I32" i="1" s="1"/>
  <c r="J31" i="1"/>
  <c r="D110" i="6"/>
  <c r="K20" i="6" l="1"/>
  <c r="C112" i="1"/>
  <c r="J32" i="1"/>
  <c r="K20" i="1"/>
  <c r="J31" i="6"/>
  <c r="C112" i="6" l="1"/>
  <c r="J32" i="6"/>
  <c r="M20" i="6"/>
  <c r="K21" i="6"/>
  <c r="L20" i="6"/>
  <c r="D111" i="1"/>
  <c r="K21" i="1"/>
  <c r="L20" i="1"/>
  <c r="M20" i="1"/>
  <c r="K22" i="6" l="1"/>
  <c r="L21" i="6"/>
  <c r="M21" i="6" s="1"/>
  <c r="C113" i="6"/>
  <c r="L21" i="1"/>
  <c r="M21" i="1" s="1"/>
  <c r="K22" i="1"/>
  <c r="C113" i="1"/>
  <c r="D112" i="6"/>
  <c r="D111" i="6"/>
  <c r="C114" i="1" l="1"/>
  <c r="C114" i="6"/>
  <c r="L22" i="6"/>
  <c r="K23" i="6" s="1"/>
  <c r="M22" i="6"/>
  <c r="C115" i="6" s="1"/>
  <c r="M22" i="1"/>
  <c r="C115" i="1" s="1"/>
  <c r="L22" i="1"/>
  <c r="D113" i="1"/>
  <c r="D112" i="1"/>
  <c r="D113" i="6"/>
  <c r="L23" i="6" l="1"/>
  <c r="M23" i="6" s="1"/>
  <c r="D114" i="6"/>
  <c r="K23" i="1"/>
  <c r="D114" i="1"/>
  <c r="C116" i="6" l="1"/>
  <c r="K24" i="6"/>
  <c r="M23" i="1"/>
  <c r="L23" i="1"/>
  <c r="L24" i="6" l="1"/>
  <c r="M24" i="6" s="1"/>
  <c r="C116" i="1"/>
  <c r="K24" i="1"/>
  <c r="D115" i="6"/>
  <c r="C117" i="6" l="1"/>
  <c r="K25" i="6"/>
  <c r="D115" i="1"/>
  <c r="L24" i="1"/>
  <c r="K25" i="1" s="1"/>
  <c r="M24" i="1"/>
  <c r="L25" i="1" l="1"/>
  <c r="M25" i="1" s="1"/>
  <c r="C118" i="1" s="1"/>
  <c r="M25" i="6"/>
  <c r="C118" i="6" s="1"/>
  <c r="L25" i="6"/>
  <c r="K26" i="6" s="1"/>
  <c r="C117" i="1"/>
  <c r="D116" i="6"/>
  <c r="L26" i="6" l="1"/>
  <c r="K27" i="6" s="1"/>
  <c r="K26" i="1"/>
  <c r="D117" i="1"/>
  <c r="D116" i="1"/>
  <c r="D117" i="6"/>
  <c r="L27" i="6" l="1"/>
  <c r="M27" i="6" s="1"/>
  <c r="C120" i="6" s="1"/>
  <c r="K28" i="6"/>
  <c r="M26" i="6"/>
  <c r="C119" i="6" s="1"/>
  <c r="L26" i="1"/>
  <c r="M26" i="1" s="1"/>
  <c r="C119" i="1" s="1"/>
  <c r="D118" i="1" l="1"/>
  <c r="M28" i="6"/>
  <c r="C121" i="6" s="1"/>
  <c r="L28" i="6"/>
  <c r="K29" i="6"/>
  <c r="D119" i="6"/>
  <c r="D118" i="6"/>
  <c r="K27" i="1"/>
  <c r="D120" i="6" l="1"/>
  <c r="M29" i="6"/>
  <c r="C122" i="6" s="1"/>
  <c r="K30" i="6"/>
  <c r="L29" i="6"/>
  <c r="L27" i="1"/>
  <c r="M27" i="1" s="1"/>
  <c r="C120" i="1" s="1"/>
  <c r="D119" i="1" l="1"/>
  <c r="L30" i="6"/>
  <c r="K31" i="6" s="1"/>
  <c r="M30" i="6"/>
  <c r="C123" i="6" s="1"/>
  <c r="D122" i="6" s="1"/>
  <c r="K28" i="1"/>
  <c r="D121" i="6"/>
  <c r="L31" i="6" l="1"/>
  <c r="L32" i="6" s="1"/>
  <c r="K29" i="1"/>
  <c r="L28" i="1"/>
  <c r="M28" i="1"/>
  <c r="C121" i="1" s="1"/>
  <c r="L29" i="1" l="1"/>
  <c r="M29" i="1" s="1"/>
  <c r="C122" i="1" s="1"/>
  <c r="D120" i="1"/>
  <c r="M31" i="6"/>
  <c r="N20" i="6"/>
  <c r="D121" i="1" l="1"/>
  <c r="O20" i="6"/>
  <c r="P20" i="6" s="1"/>
  <c r="C124" i="6"/>
  <c r="M32" i="6"/>
  <c r="K30" i="1"/>
  <c r="C125" i="6" l="1"/>
  <c r="M30" i="1"/>
  <c r="C123" i="1" s="1"/>
  <c r="K31" i="1"/>
  <c r="L30" i="1"/>
  <c r="D124" i="6"/>
  <c r="D123" i="6"/>
  <c r="N21" i="6"/>
  <c r="L31" i="1" l="1"/>
  <c r="L32" i="1" s="1"/>
  <c r="N20" i="1"/>
  <c r="D122" i="1"/>
  <c r="O21" i="6"/>
  <c r="O20" i="1" l="1"/>
  <c r="N22" i="6"/>
  <c r="P21" i="6"/>
  <c r="M31" i="1"/>
  <c r="C126" i="6" l="1"/>
  <c r="P22" i="6"/>
  <c r="C127" i="6" s="1"/>
  <c r="O22" i="6"/>
  <c r="C124" i="1"/>
  <c r="M32" i="1"/>
  <c r="N21" i="1"/>
  <c r="P20" i="1"/>
  <c r="D123" i="1" l="1"/>
  <c r="C125" i="1"/>
  <c r="D124" i="1" s="1"/>
  <c r="D126" i="6"/>
  <c r="D125" i="6"/>
  <c r="O21" i="1"/>
  <c r="N23" i="6"/>
  <c r="N22" i="1" l="1"/>
  <c r="O23" i="6"/>
  <c r="N24" i="6" s="1"/>
  <c r="P23" i="6"/>
  <c r="P21" i="1"/>
  <c r="O24" i="6" l="1"/>
  <c r="P24" i="6" s="1"/>
  <c r="C126" i="1"/>
  <c r="O22" i="1"/>
  <c r="C128" i="6"/>
  <c r="C129" i="6" l="1"/>
  <c r="D125" i="1"/>
  <c r="P22" i="1"/>
  <c r="N25" i="6"/>
  <c r="N23" i="1"/>
  <c r="D128" i="6"/>
  <c r="D127" i="6"/>
  <c r="O23" i="1" l="1"/>
  <c r="P23" i="1" s="1"/>
  <c r="P25" i="6"/>
  <c r="C130" i="6" s="1"/>
  <c r="O25" i="6"/>
  <c r="N26" i="6" s="1"/>
  <c r="C127" i="1"/>
  <c r="O26" i="6" l="1"/>
  <c r="P26" i="6" s="1"/>
  <c r="C131" i="6" s="1"/>
  <c r="C128" i="1"/>
  <c r="D127" i="1"/>
  <c r="D126" i="1"/>
  <c r="N24" i="1"/>
  <c r="D129" i="6"/>
  <c r="D130" i="6" l="1"/>
  <c r="N27" i="6"/>
  <c r="O24" i="1"/>
  <c r="P24" i="1" s="1"/>
  <c r="C129" i="1" l="1"/>
  <c r="O27" i="6"/>
  <c r="P27" i="6" s="1"/>
  <c r="C132" i="6" s="1"/>
  <c r="N25" i="1"/>
  <c r="D131" i="6" l="1"/>
  <c r="N28" i="6"/>
  <c r="N26" i="1"/>
  <c r="O25" i="1"/>
  <c r="P25" i="1" s="1"/>
  <c r="C130" i="1" s="1"/>
  <c r="D128" i="1"/>
  <c r="D129" i="1" l="1"/>
  <c r="P26" i="1"/>
  <c r="C131" i="1" s="1"/>
  <c r="N27" i="1"/>
  <c r="O26" i="1"/>
  <c r="O28" i="6"/>
  <c r="N29" i="6" s="1"/>
  <c r="O29" i="6" l="1"/>
  <c r="P29" i="6" s="1"/>
  <c r="C134" i="6" s="1"/>
  <c r="P28" i="6"/>
  <c r="C133" i="6" s="1"/>
  <c r="N28" i="1"/>
  <c r="O27" i="1"/>
  <c r="P27" i="1" s="1"/>
  <c r="C132" i="1" s="1"/>
  <c r="D130" i="1"/>
  <c r="D131" i="1" l="1"/>
  <c r="P28" i="1"/>
  <c r="C133" i="1" s="1"/>
  <c r="O28" i="1"/>
  <c r="N29" i="1" s="1"/>
  <c r="N30" i="6"/>
  <c r="D133" i="6"/>
  <c r="D132" i="6"/>
  <c r="O29" i="1" l="1"/>
  <c r="N30" i="1" s="1"/>
  <c r="O30" i="6"/>
  <c r="P30" i="6" s="1"/>
  <c r="C135" i="6" s="1"/>
  <c r="D132" i="1"/>
  <c r="D134" i="6" l="1"/>
  <c r="P30" i="1"/>
  <c r="C135" i="1" s="1"/>
  <c r="O30" i="1"/>
  <c r="N31" i="1" s="1"/>
  <c r="P29" i="1"/>
  <c r="C134" i="1" s="1"/>
  <c r="N31" i="6"/>
  <c r="O31" i="1" l="1"/>
  <c r="O32" i="1" s="1"/>
  <c r="Q20" i="1"/>
  <c r="O31" i="6"/>
  <c r="O32" i="6" s="1"/>
  <c r="D134" i="1"/>
  <c r="D133" i="1"/>
  <c r="Q21" i="1" l="1"/>
  <c r="R20" i="1"/>
  <c r="P31" i="6"/>
  <c r="Q20" i="6"/>
  <c r="P31" i="1"/>
  <c r="Q22" i="1" l="1"/>
  <c r="R21" i="1"/>
  <c r="R20" i="6"/>
  <c r="S20" i="6"/>
  <c r="S20" i="1"/>
  <c r="C136" i="1"/>
  <c r="P32" i="1"/>
  <c r="C136" i="6"/>
  <c r="P32" i="6"/>
  <c r="C137" i="1" l="1"/>
  <c r="Q23" i="1"/>
  <c r="R22" i="1"/>
  <c r="S22" i="1"/>
  <c r="C139" i="1" s="1"/>
  <c r="C137" i="6"/>
  <c r="S21" i="1"/>
  <c r="C138" i="1" s="1"/>
  <c r="D136" i="6"/>
  <c r="D135" i="6"/>
  <c r="D136" i="1"/>
  <c r="D135" i="1"/>
  <c r="Q21" i="6"/>
  <c r="S23" i="1" l="1"/>
  <c r="C140" i="1" s="1"/>
  <c r="D139" i="1" s="1"/>
  <c r="R23" i="1"/>
  <c r="Q24" i="1"/>
  <c r="D137" i="1"/>
  <c r="Q22" i="6"/>
  <c r="R21" i="6"/>
  <c r="D138" i="1"/>
  <c r="R24" i="1" l="1"/>
  <c r="S24" i="1" s="1"/>
  <c r="R22" i="6"/>
  <c r="Q23" i="6" s="1"/>
  <c r="S21" i="6"/>
  <c r="R23" i="6" l="1"/>
  <c r="S23" i="6" s="1"/>
  <c r="C140" i="6" s="1"/>
  <c r="C141" i="1"/>
  <c r="Q25" i="1"/>
  <c r="S22" i="6"/>
  <c r="C139" i="6" s="1"/>
  <c r="C138" i="6"/>
  <c r="D139" i="6" l="1"/>
  <c r="D140" i="1"/>
  <c r="R25" i="1"/>
  <c r="S25" i="1" s="1"/>
  <c r="Q24" i="6"/>
  <c r="D138" i="6"/>
  <c r="D137" i="6"/>
  <c r="C142" i="1" l="1"/>
  <c r="R24" i="6"/>
  <c r="S24" i="6" s="1"/>
  <c r="Q26" i="1"/>
  <c r="C141" i="6" l="1"/>
  <c r="Q27" i="1"/>
  <c r="R26" i="1"/>
  <c r="S26" i="1" s="1"/>
  <c r="Q25" i="6"/>
  <c r="D141" i="1"/>
  <c r="C143" i="1" l="1"/>
  <c r="S27" i="1"/>
  <c r="C144" i="1" s="1"/>
  <c r="Q28" i="1"/>
  <c r="R27" i="1"/>
  <c r="R25" i="6"/>
  <c r="S25" i="6" s="1"/>
  <c r="D140" i="6"/>
  <c r="C142" i="6" l="1"/>
  <c r="S28" i="1"/>
  <c r="C145" i="1" s="1"/>
  <c r="Q29" i="1"/>
  <c r="R28" i="1"/>
  <c r="Q26" i="6"/>
  <c r="D143" i="1"/>
  <c r="D142" i="1"/>
  <c r="S29" i="1" l="1"/>
  <c r="C146" i="1" s="1"/>
  <c r="D145" i="1" s="1"/>
  <c r="Q30" i="1"/>
  <c r="R29" i="1"/>
  <c r="S26" i="6"/>
  <c r="C143" i="6" s="1"/>
  <c r="Q27" i="6"/>
  <c r="R26" i="6"/>
  <c r="D144" i="1"/>
  <c r="D141" i="6"/>
  <c r="D142" i="6" l="1"/>
  <c r="S27" i="6"/>
  <c r="C144" i="6" s="1"/>
  <c r="Q28" i="6"/>
  <c r="R27" i="6"/>
  <c r="R30" i="1"/>
  <c r="Q31" i="1" s="1"/>
  <c r="S30" i="1"/>
  <c r="C147" i="1" s="1"/>
  <c r="R31" i="1" l="1"/>
  <c r="R32" i="1" s="1"/>
  <c r="R28" i="6"/>
  <c r="Q29" i="6" s="1"/>
  <c r="S28" i="6"/>
  <c r="C145" i="6" s="1"/>
  <c r="D146" i="1"/>
  <c r="D143" i="6"/>
  <c r="R29" i="6" l="1"/>
  <c r="S29" i="6" s="1"/>
  <c r="C146" i="6" s="1"/>
  <c r="S31" i="1"/>
  <c r="D144" i="6"/>
  <c r="T20" i="1"/>
  <c r="D145" i="6" l="1"/>
  <c r="T21" i="1"/>
  <c r="U20" i="1"/>
  <c r="V20" i="1" s="1"/>
  <c r="Q30" i="6"/>
  <c r="C148" i="1"/>
  <c r="S32" i="1"/>
  <c r="C149" i="1" l="1"/>
  <c r="V21" i="1"/>
  <c r="C150" i="1" s="1"/>
  <c r="T22" i="1"/>
  <c r="U21" i="1"/>
  <c r="D148" i="1"/>
  <c r="D147" i="1"/>
  <c r="R30" i="6"/>
  <c r="S30" i="6" s="1"/>
  <c r="C147" i="6" s="1"/>
  <c r="D146" i="6" l="1"/>
  <c r="V22" i="1"/>
  <c r="C151" i="1" s="1"/>
  <c r="T23" i="1"/>
  <c r="U22" i="1"/>
  <c r="Q31" i="6"/>
  <c r="D149" i="1"/>
  <c r="T20" i="6" l="1"/>
  <c r="R31" i="6"/>
  <c r="R32" i="6" s="1"/>
  <c r="T24" i="1"/>
  <c r="U23" i="1"/>
  <c r="V23" i="1"/>
  <c r="D150" i="1"/>
  <c r="U24" i="1" l="1"/>
  <c r="U20" i="6"/>
  <c r="C152" i="1"/>
  <c r="S31" i="6"/>
  <c r="D151" i="1" l="1"/>
  <c r="T25" i="1"/>
  <c r="C148" i="6"/>
  <c r="S32" i="6"/>
  <c r="T21" i="6"/>
  <c r="V20" i="6"/>
  <c r="V24" i="1"/>
  <c r="U21" i="6" l="1"/>
  <c r="V21" i="6" s="1"/>
  <c r="C153" i="1"/>
  <c r="D147" i="6"/>
  <c r="C149" i="6"/>
  <c r="D148" i="6" s="1"/>
  <c r="T26" i="1"/>
  <c r="U25" i="1"/>
  <c r="V25" i="1" s="1"/>
  <c r="C154" i="1" l="1"/>
  <c r="C150" i="6"/>
  <c r="U26" i="1"/>
  <c r="V26" i="1" s="1"/>
  <c r="C155" i="1" s="1"/>
  <c r="D153" i="1"/>
  <c r="D152" i="1"/>
  <c r="T22" i="6"/>
  <c r="U22" i="6" l="1"/>
  <c r="T23" i="6"/>
  <c r="T27" i="1"/>
  <c r="D149" i="6"/>
  <c r="D154" i="1"/>
  <c r="U23" i="6" l="1"/>
  <c r="V23" i="6" s="1"/>
  <c r="C152" i="6" s="1"/>
  <c r="V22" i="6"/>
  <c r="U27" i="1"/>
  <c r="T28" i="1" s="1"/>
  <c r="V27" i="1"/>
  <c r="C156" i="1" s="1"/>
  <c r="U28" i="1" l="1"/>
  <c r="V28" i="1" s="1"/>
  <c r="C157" i="1" s="1"/>
  <c r="T24" i="6"/>
  <c r="D155" i="1"/>
  <c r="C151" i="6"/>
  <c r="D156" i="1" l="1"/>
  <c r="T29" i="1"/>
  <c r="D151" i="6"/>
  <c r="D150" i="6"/>
  <c r="U24" i="6"/>
  <c r="V24" i="6" s="1"/>
  <c r="C153" i="6" l="1"/>
  <c r="T25" i="6"/>
  <c r="V29" i="1"/>
  <c r="C158" i="1" s="1"/>
  <c r="U29" i="1"/>
  <c r="T30" i="1" s="1"/>
  <c r="U30" i="1" l="1"/>
  <c r="V30" i="1" s="1"/>
  <c r="C159" i="1" s="1"/>
  <c r="T26" i="6"/>
  <c r="U25" i="6"/>
  <c r="V25" i="6"/>
  <c r="D157" i="1"/>
  <c r="D152" i="6"/>
  <c r="D158" i="1" l="1"/>
  <c r="C154" i="6"/>
  <c r="T31" i="1"/>
  <c r="U26" i="6"/>
  <c r="V26" i="6" s="1"/>
  <c r="C155" i="6" s="1"/>
  <c r="T27" i="6" l="1"/>
  <c r="D154" i="6"/>
  <c r="D153" i="6"/>
  <c r="B35" i="1"/>
  <c r="U31" i="1"/>
  <c r="U32" i="1" s="1"/>
  <c r="V31" i="1"/>
  <c r="C160" i="1" l="1"/>
  <c r="V32" i="1"/>
  <c r="V27" i="6"/>
  <c r="C156" i="6" s="1"/>
  <c r="U27" i="6"/>
  <c r="T28" i="6"/>
  <c r="D35" i="1"/>
  <c r="B36" i="1"/>
  <c r="C35" i="1"/>
  <c r="D155" i="6" l="1"/>
  <c r="C161" i="1"/>
  <c r="C36" i="1"/>
  <c r="B37" i="1" s="1"/>
  <c r="V28" i="6"/>
  <c r="C157" i="6" s="1"/>
  <c r="U28" i="6"/>
  <c r="T29" i="6" s="1"/>
  <c r="D160" i="1"/>
  <c r="D159" i="1"/>
  <c r="C37" i="1" l="1"/>
  <c r="B38" i="1" s="1"/>
  <c r="U29" i="6"/>
  <c r="V29" i="6" s="1"/>
  <c r="C158" i="6" s="1"/>
  <c r="D36" i="1"/>
  <c r="D156" i="6"/>
  <c r="D157" i="6" l="1"/>
  <c r="C38" i="1"/>
  <c r="T30" i="6"/>
  <c r="C162" i="1"/>
  <c r="D37" i="1"/>
  <c r="C163" i="1" s="1"/>
  <c r="D38" i="1" l="1"/>
  <c r="D162" i="1"/>
  <c r="D161" i="1"/>
  <c r="U30" i="6"/>
  <c r="V30" i="6" s="1"/>
  <c r="C159" i="6" s="1"/>
  <c r="B39" i="1"/>
  <c r="D158" i="6" l="1"/>
  <c r="T31" i="6"/>
  <c r="C164" i="1"/>
  <c r="B40" i="1"/>
  <c r="C39" i="1"/>
  <c r="D39" i="1" s="1"/>
  <c r="C165" i="1" l="1"/>
  <c r="D164" i="1"/>
  <c r="D163" i="1"/>
  <c r="U31" i="6"/>
  <c r="U32" i="6" s="1"/>
  <c r="B41" i="1"/>
  <c r="C40" i="1"/>
  <c r="D40" i="1"/>
  <c r="C166" i="1" s="1"/>
  <c r="D41" i="1" l="1"/>
  <c r="C167" i="1" s="1"/>
  <c r="C41" i="1"/>
  <c r="B42" i="1"/>
  <c r="B35" i="6"/>
  <c r="D166" i="1"/>
  <c r="V31" i="6"/>
  <c r="D165" i="1"/>
  <c r="C160" i="6" l="1"/>
  <c r="V32" i="6"/>
  <c r="D42" i="1"/>
  <c r="C168" i="1" s="1"/>
  <c r="B43" i="1"/>
  <c r="C42" i="1"/>
  <c r="C35" i="6"/>
  <c r="C43" i="1" l="1"/>
  <c r="D43" i="1" s="1"/>
  <c r="C169" i="1" s="1"/>
  <c r="B36" i="6"/>
  <c r="D35" i="6"/>
  <c r="D167" i="1"/>
  <c r="D159" i="6"/>
  <c r="D168" i="1" l="1"/>
  <c r="C161" i="6"/>
  <c r="B44" i="1"/>
  <c r="B37" i="6"/>
  <c r="C36" i="6"/>
  <c r="D36" i="6"/>
  <c r="C162" i="6" s="1"/>
  <c r="D37" i="6" l="1"/>
  <c r="C163" i="6" s="1"/>
  <c r="B38" i="6"/>
  <c r="C37" i="6"/>
  <c r="D161" i="6"/>
  <c r="D160" i="6"/>
  <c r="C44" i="1"/>
  <c r="B45" i="1" s="1"/>
  <c r="D44" i="1"/>
  <c r="C170" i="1" s="1"/>
  <c r="C45" i="1" l="1"/>
  <c r="B46" i="1" s="1"/>
  <c r="C38" i="6"/>
  <c r="D38" i="6" s="1"/>
  <c r="B39" i="6"/>
  <c r="D169" i="1"/>
  <c r="D162" i="6"/>
  <c r="C164" i="6" l="1"/>
  <c r="C46" i="1"/>
  <c r="C47" i="1" s="1"/>
  <c r="D45" i="1"/>
  <c r="C171" i="1" s="1"/>
  <c r="D39" i="6"/>
  <c r="C165" i="6" s="1"/>
  <c r="B40" i="6"/>
  <c r="C39" i="6"/>
  <c r="C40" i="6" l="1"/>
  <c r="B41" i="6" s="1"/>
  <c r="D46" i="1"/>
  <c r="D170" i="1"/>
  <c r="E35" i="1"/>
  <c r="D164" i="6"/>
  <c r="D163" i="6"/>
  <c r="B42" i="6" l="1"/>
  <c r="C41" i="6"/>
  <c r="D41" i="6" s="1"/>
  <c r="C167" i="6" s="1"/>
  <c r="D40" i="6"/>
  <c r="C166" i="6" s="1"/>
  <c r="F35" i="1"/>
  <c r="G35" i="1" s="1"/>
  <c r="C172" i="1"/>
  <c r="D47" i="1"/>
  <c r="C173" i="1" l="1"/>
  <c r="D172" i="1"/>
  <c r="D171" i="1"/>
  <c r="D166" i="6"/>
  <c r="D165" i="6"/>
  <c r="C42" i="6"/>
  <c r="D42" i="6" s="1"/>
  <c r="C168" i="6" s="1"/>
  <c r="B43" i="6"/>
  <c r="E36" i="1"/>
  <c r="D167" i="6" l="1"/>
  <c r="D43" i="6"/>
  <c r="C169" i="6" s="1"/>
  <c r="B44" i="6"/>
  <c r="C43" i="6"/>
  <c r="F36" i="1"/>
  <c r="C44" i="6" l="1"/>
  <c r="B45" i="6" s="1"/>
  <c r="D44" i="6"/>
  <c r="C170" i="6" s="1"/>
  <c r="D169" i="6" s="1"/>
  <c r="G36" i="1"/>
  <c r="E37" i="1"/>
  <c r="D168" i="6"/>
  <c r="C45" i="6" l="1"/>
  <c r="D45" i="6" s="1"/>
  <c r="C171" i="6" s="1"/>
  <c r="B46" i="6"/>
  <c r="F37" i="1"/>
  <c r="G37" i="1"/>
  <c r="C175" i="1" s="1"/>
  <c r="C174" i="1"/>
  <c r="D170" i="6" l="1"/>
  <c r="D46" i="6"/>
  <c r="C46" i="6"/>
  <c r="C47" i="6" s="1"/>
  <c r="E35" i="6"/>
  <c r="D174" i="1"/>
  <c r="D173" i="1"/>
  <c r="E38" i="1"/>
  <c r="C172" i="6" l="1"/>
  <c r="D47" i="6"/>
  <c r="E39" i="1"/>
  <c r="G38" i="1"/>
  <c r="F38" i="1"/>
  <c r="F35" i="6"/>
  <c r="G35" i="6"/>
  <c r="E36" i="6"/>
  <c r="C176" i="1" l="1"/>
  <c r="G39" i="1"/>
  <c r="C177" i="1" s="1"/>
  <c r="F39" i="1"/>
  <c r="E40" i="1"/>
  <c r="E37" i="6"/>
  <c r="F36" i="6"/>
  <c r="G36" i="6" s="1"/>
  <c r="C173" i="6"/>
  <c r="D172" i="6"/>
  <c r="D171" i="6"/>
  <c r="C174" i="6" l="1"/>
  <c r="E38" i="6"/>
  <c r="F37" i="6"/>
  <c r="G37" i="6" s="1"/>
  <c r="D173" i="6"/>
  <c r="G40" i="1"/>
  <c r="C178" i="1" s="1"/>
  <c r="D177" i="1" s="1"/>
  <c r="F40" i="1"/>
  <c r="E41" i="1" s="1"/>
  <c r="D176" i="1"/>
  <c r="D175" i="1"/>
  <c r="F41" i="1" l="1"/>
  <c r="E42" i="1" s="1"/>
  <c r="G41" i="1"/>
  <c r="C179" i="1" s="1"/>
  <c r="C175" i="6"/>
  <c r="F38" i="6"/>
  <c r="E39" i="6"/>
  <c r="D174" i="6"/>
  <c r="F42" i="1" l="1"/>
  <c r="G42" i="1" s="1"/>
  <c r="C180" i="1" s="1"/>
  <c r="G39" i="6"/>
  <c r="C177" i="6" s="1"/>
  <c r="F39" i="6"/>
  <c r="E40" i="6" s="1"/>
  <c r="G38" i="6"/>
  <c r="D178" i="1"/>
  <c r="F40" i="6" l="1"/>
  <c r="G40" i="6" s="1"/>
  <c r="D179" i="1"/>
  <c r="C176" i="6"/>
  <c r="E43" i="1"/>
  <c r="C178" i="6" l="1"/>
  <c r="D176" i="6"/>
  <c r="D175" i="6"/>
  <c r="E41" i="6"/>
  <c r="E44" i="1"/>
  <c r="F43" i="1"/>
  <c r="G43" i="1" s="1"/>
  <c r="C181" i="1" s="1"/>
  <c r="D180" i="1" l="1"/>
  <c r="G44" i="1"/>
  <c r="C182" i="1" s="1"/>
  <c r="E45" i="1"/>
  <c r="F44" i="1"/>
  <c r="F41" i="6"/>
  <c r="E42" i="6" s="1"/>
  <c r="G41" i="6"/>
  <c r="C179" i="6" s="1"/>
  <c r="D177" i="6"/>
  <c r="G42" i="6" l="1"/>
  <c r="C180" i="6" s="1"/>
  <c r="F42" i="6"/>
  <c r="E43" i="6"/>
  <c r="F45" i="1"/>
  <c r="G45" i="1" s="1"/>
  <c r="C183" i="1" s="1"/>
  <c r="D179" i="6"/>
  <c r="D178" i="6"/>
  <c r="D181" i="1"/>
  <c r="D182" i="1" l="1"/>
  <c r="E46" i="1"/>
  <c r="F43" i="6"/>
  <c r="G43" i="6" s="1"/>
  <c r="C181" i="6" s="1"/>
  <c r="D180" i="6" l="1"/>
  <c r="E44" i="6"/>
  <c r="G46" i="1"/>
  <c r="F46" i="1"/>
  <c r="F47" i="1" s="1"/>
  <c r="C184" i="1" l="1"/>
  <c r="G47" i="1"/>
  <c r="G44" i="6"/>
  <c r="C182" i="6" s="1"/>
  <c r="F44" i="6"/>
  <c r="E45" i="6" s="1"/>
  <c r="H35" i="1"/>
  <c r="F45" i="6" l="1"/>
  <c r="E46" i="6" s="1"/>
  <c r="G45" i="6"/>
  <c r="C183" i="6" s="1"/>
  <c r="D182" i="6" s="1"/>
  <c r="D181" i="6"/>
  <c r="I35" i="1"/>
  <c r="J35" i="1" s="1"/>
  <c r="H36" i="1"/>
  <c r="D183" i="1"/>
  <c r="C185" i="1" l="1"/>
  <c r="H35" i="6"/>
  <c r="G46" i="6"/>
  <c r="F46" i="6"/>
  <c r="F47" i="6" s="1"/>
  <c r="I36" i="1"/>
  <c r="J36" i="1" s="1"/>
  <c r="H37" i="1"/>
  <c r="C186" i="1" l="1"/>
  <c r="H38" i="1"/>
  <c r="I37" i="1"/>
  <c r="J37" i="1" s="1"/>
  <c r="C184" i="6"/>
  <c r="G47" i="6"/>
  <c r="J35" i="6"/>
  <c r="I35" i="6"/>
  <c r="D185" i="1"/>
  <c r="D184" i="1"/>
  <c r="C187" i="1" l="1"/>
  <c r="C185" i="6"/>
  <c r="H39" i="1"/>
  <c r="I38" i="1"/>
  <c r="J38" i="1"/>
  <c r="C188" i="1" s="1"/>
  <c r="D184" i="6"/>
  <c r="D183" i="6"/>
  <c r="H36" i="6"/>
  <c r="D186" i="1"/>
  <c r="I36" i="6" l="1"/>
  <c r="J36" i="6"/>
  <c r="H37" i="6"/>
  <c r="I39" i="1"/>
  <c r="J39" i="1" s="1"/>
  <c r="D187" i="1"/>
  <c r="C189" i="1" l="1"/>
  <c r="H40" i="1"/>
  <c r="C186" i="6"/>
  <c r="J37" i="6"/>
  <c r="C187" i="6" s="1"/>
  <c r="H38" i="6"/>
  <c r="I37" i="6"/>
  <c r="D186" i="6" l="1"/>
  <c r="D185" i="6"/>
  <c r="I40" i="1"/>
  <c r="H41" i="1" s="1"/>
  <c r="I38" i="6"/>
  <c r="J38" i="6"/>
  <c r="C188" i="6" s="1"/>
  <c r="D187" i="6" s="1"/>
  <c r="D188" i="1"/>
  <c r="I41" i="1" l="1"/>
  <c r="J41" i="1" s="1"/>
  <c r="C191" i="1" s="1"/>
  <c r="H39" i="6"/>
  <c r="J40" i="1"/>
  <c r="C190" i="1" s="1"/>
  <c r="D190" i="1" l="1"/>
  <c r="D189" i="1"/>
  <c r="H42" i="1"/>
  <c r="I39" i="6"/>
  <c r="J39" i="6" s="1"/>
  <c r="C189" i="6" l="1"/>
  <c r="I42" i="1"/>
  <c r="J42" i="1" s="1"/>
  <c r="C192" i="1" s="1"/>
  <c r="H40" i="6"/>
  <c r="D191" i="1" l="1"/>
  <c r="J40" i="6"/>
  <c r="C190" i="6" s="1"/>
  <c r="D189" i="6" s="1"/>
  <c r="H41" i="6"/>
  <c r="I40" i="6"/>
  <c r="H43" i="1"/>
  <c r="D188" i="6"/>
  <c r="I41" i="6" l="1"/>
  <c r="J41" i="6" s="1"/>
  <c r="C191" i="6" s="1"/>
  <c r="I43" i="1"/>
  <c r="J43" i="1" s="1"/>
  <c r="C193" i="1" s="1"/>
  <c r="D192" i="1" l="1"/>
  <c r="D190" i="6"/>
  <c r="H44" i="1"/>
  <c r="H42" i="6"/>
  <c r="I42" i="6" l="1"/>
  <c r="H43" i="6" s="1"/>
  <c r="J44" i="1"/>
  <c r="C194" i="1" s="1"/>
  <c r="I44" i="1"/>
  <c r="H45" i="1" s="1"/>
  <c r="J45" i="1" l="1"/>
  <c r="C195" i="1" s="1"/>
  <c r="D194" i="1" s="1"/>
  <c r="I45" i="1"/>
  <c r="H46" i="1" s="1"/>
  <c r="J43" i="6"/>
  <c r="C193" i="6" s="1"/>
  <c r="H44" i="6"/>
  <c r="I43" i="6"/>
  <c r="D193" i="1"/>
  <c r="J42" i="6"/>
  <c r="C192" i="6" s="1"/>
  <c r="I46" i="1" l="1"/>
  <c r="I47" i="1" s="1"/>
  <c r="J46" i="1"/>
  <c r="K35" i="1"/>
  <c r="D193" i="6"/>
  <c r="J44" i="6"/>
  <c r="C194" i="6" s="1"/>
  <c r="I44" i="6"/>
  <c r="H45" i="6"/>
  <c r="D192" i="6"/>
  <c r="D191" i="6"/>
  <c r="L35" i="1" l="1"/>
  <c r="J45" i="6"/>
  <c r="C195" i="6" s="1"/>
  <c r="I45" i="6"/>
  <c r="H46" i="6" s="1"/>
  <c r="C196" i="1"/>
  <c r="J47" i="1"/>
  <c r="I46" i="6" l="1"/>
  <c r="I47" i="6" s="1"/>
  <c r="K35" i="6"/>
  <c r="J46" i="6"/>
  <c r="D195" i="1"/>
  <c r="M35" i="1"/>
  <c r="D194" i="6"/>
  <c r="K36" i="1"/>
  <c r="C196" i="6" l="1"/>
  <c r="J47" i="6"/>
  <c r="M36" i="1"/>
  <c r="C198" i="1" s="1"/>
  <c r="L36" i="1"/>
  <c r="K37" i="1" s="1"/>
  <c r="L35" i="6"/>
  <c r="M35" i="6"/>
  <c r="C197" i="1"/>
  <c r="L37" i="1" l="1"/>
  <c r="K38" i="1" s="1"/>
  <c r="K36" i="6"/>
  <c r="C197" i="6"/>
  <c r="D197" i="1"/>
  <c r="D196" i="1"/>
  <c r="D196" i="6"/>
  <c r="D195" i="6"/>
  <c r="L38" i="1" l="1"/>
  <c r="M38" i="1" s="1"/>
  <c r="C200" i="1" s="1"/>
  <c r="M37" i="1"/>
  <c r="L36" i="6"/>
  <c r="K37" i="6" l="1"/>
  <c r="K39" i="1"/>
  <c r="C199" i="1"/>
  <c r="M36" i="6"/>
  <c r="L39" i="1" l="1"/>
  <c r="K40" i="1" s="1"/>
  <c r="M39" i="1"/>
  <c r="C198" i="6"/>
  <c r="L37" i="6"/>
  <c r="M37" i="6"/>
  <c r="C199" i="6" s="1"/>
  <c r="K38" i="6"/>
  <c r="D199" i="1"/>
  <c r="D198" i="1"/>
  <c r="L40" i="1" l="1"/>
  <c r="K41" i="1" s="1"/>
  <c r="C201" i="1"/>
  <c r="M38" i="6"/>
  <c r="C200" i="6" s="1"/>
  <c r="D199" i="6" s="1"/>
  <c r="L38" i="6"/>
  <c r="K39" i="6" s="1"/>
  <c r="D198" i="6"/>
  <c r="D197" i="6"/>
  <c r="K40" i="6" l="1"/>
  <c r="L39" i="6"/>
  <c r="M39" i="6"/>
  <c r="C201" i="6" s="1"/>
  <c r="M41" i="1"/>
  <c r="C203" i="1" s="1"/>
  <c r="L41" i="1"/>
  <c r="K42" i="1" s="1"/>
  <c r="M40" i="1"/>
  <c r="D200" i="6"/>
  <c r="D200" i="1"/>
  <c r="L42" i="1" l="1"/>
  <c r="M42" i="1" s="1"/>
  <c r="C204" i="1" s="1"/>
  <c r="C202" i="1"/>
  <c r="M40" i="6"/>
  <c r="L40" i="6"/>
  <c r="K41" i="6" s="1"/>
  <c r="L41" i="6" l="1"/>
  <c r="M41" i="6" s="1"/>
  <c r="C203" i="6" s="1"/>
  <c r="D203" i="1"/>
  <c r="D202" i="1"/>
  <c r="D201" i="1"/>
  <c r="K43" i="1"/>
  <c r="C202" i="6"/>
  <c r="L43" i="1" l="1"/>
  <c r="K44" i="1" s="1"/>
  <c r="M43" i="1"/>
  <c r="C205" i="1" s="1"/>
  <c r="K42" i="6"/>
  <c r="D202" i="6"/>
  <c r="D201" i="6"/>
  <c r="M44" i="1" l="1"/>
  <c r="C206" i="1" s="1"/>
  <c r="D205" i="1" s="1"/>
  <c r="L44" i="1"/>
  <c r="K45" i="1"/>
  <c r="D204" i="1"/>
  <c r="L42" i="6"/>
  <c r="M42" i="6" s="1"/>
  <c r="C204" i="6" s="1"/>
  <c r="D203" i="6" l="1"/>
  <c r="L45" i="1"/>
  <c r="K46" i="1" s="1"/>
  <c r="K43" i="6"/>
  <c r="L46" i="1" l="1"/>
  <c r="L47" i="1" s="1"/>
  <c r="N35" i="1"/>
  <c r="M45" i="1"/>
  <c r="C207" i="1" s="1"/>
  <c r="L43" i="6"/>
  <c r="K44" i="6" s="1"/>
  <c r="M43" i="6"/>
  <c r="C205" i="6" s="1"/>
  <c r="L44" i="6" l="1"/>
  <c r="M44" i="6" s="1"/>
  <c r="C206" i="6" s="1"/>
  <c r="D204" i="6"/>
  <c r="D206" i="1"/>
  <c r="O35" i="1"/>
  <c r="M46" i="1"/>
  <c r="D205" i="6" l="1"/>
  <c r="C208" i="1"/>
  <c r="M47" i="1"/>
  <c r="K45" i="6"/>
  <c r="P35" i="1"/>
  <c r="N36" i="1"/>
  <c r="D207" i="1" l="1"/>
  <c r="N37" i="1"/>
  <c r="O36" i="1"/>
  <c r="P36" i="1" s="1"/>
  <c r="C209" i="1"/>
  <c r="M45" i="6"/>
  <c r="C207" i="6" s="1"/>
  <c r="L45" i="6"/>
  <c r="K46" i="6"/>
  <c r="C210" i="1" l="1"/>
  <c r="D209" i="1" s="1"/>
  <c r="O37" i="1"/>
  <c r="N38" i="1" s="1"/>
  <c r="L46" i="6"/>
  <c r="L47" i="6" s="1"/>
  <c r="N35" i="6"/>
  <c r="D208" i="1"/>
  <c r="D206" i="6"/>
  <c r="O38" i="1" l="1"/>
  <c r="P35" i="6"/>
  <c r="N36" i="6"/>
  <c r="O35" i="6"/>
  <c r="P37" i="1"/>
  <c r="M46" i="6"/>
  <c r="C208" i="6" l="1"/>
  <c r="M47" i="6"/>
  <c r="C211" i="1"/>
  <c r="C209" i="6"/>
  <c r="N39" i="1"/>
  <c r="N37" i="6"/>
  <c r="O36" i="6"/>
  <c r="P36" i="6"/>
  <c r="C210" i="6" s="1"/>
  <c r="P38" i="1"/>
  <c r="C212" i="1" s="1"/>
  <c r="D209" i="6" l="1"/>
  <c r="D211" i="1"/>
  <c r="D210" i="1"/>
  <c r="O37" i="6"/>
  <c r="P37" i="6" s="1"/>
  <c r="P39" i="1"/>
  <c r="C213" i="1" s="1"/>
  <c r="N40" i="1"/>
  <c r="O39" i="1"/>
  <c r="D208" i="6"/>
  <c r="D207" i="6"/>
  <c r="C211" i="6" l="1"/>
  <c r="N38" i="6"/>
  <c r="O40" i="1"/>
  <c r="N41" i="1" s="1"/>
  <c r="D212" i="1"/>
  <c r="O41" i="1" l="1"/>
  <c r="N42" i="1" s="1"/>
  <c r="P38" i="6"/>
  <c r="O38" i="6"/>
  <c r="N39" i="6"/>
  <c r="P40" i="1"/>
  <c r="C214" i="1" s="1"/>
  <c r="D210" i="6"/>
  <c r="O42" i="1" l="1"/>
  <c r="P42" i="1" s="1"/>
  <c r="C216" i="1" s="1"/>
  <c r="N43" i="1"/>
  <c r="D213" i="1"/>
  <c r="O39" i="6"/>
  <c r="P39" i="6" s="1"/>
  <c r="P41" i="1"/>
  <c r="C215" i="1" s="1"/>
  <c r="D214" i="1" s="1"/>
  <c r="C212" i="6"/>
  <c r="C213" i="6" l="1"/>
  <c r="N40" i="6"/>
  <c r="P43" i="1"/>
  <c r="C217" i="1" s="1"/>
  <c r="D216" i="1" s="1"/>
  <c r="O43" i="1"/>
  <c r="N44" i="1" s="1"/>
  <c r="D212" i="6"/>
  <c r="D211" i="6"/>
  <c r="D215" i="1"/>
  <c r="O44" i="1" l="1"/>
  <c r="N45" i="1" s="1"/>
  <c r="P44" i="1"/>
  <c r="C218" i="1" s="1"/>
  <c r="N41" i="6"/>
  <c r="O40" i="6"/>
  <c r="P40" i="6" s="1"/>
  <c r="C214" i="6" s="1"/>
  <c r="D213" i="6" l="1"/>
  <c r="O45" i="1"/>
  <c r="P45" i="1" s="1"/>
  <c r="C219" i="1" s="1"/>
  <c r="N46" i="1"/>
  <c r="O41" i="6"/>
  <c r="P41" i="6" s="1"/>
  <c r="C215" i="6" s="1"/>
  <c r="D217" i="1"/>
  <c r="D214" i="6" l="1"/>
  <c r="D218" i="1"/>
  <c r="N42" i="6"/>
  <c r="O46" i="1"/>
  <c r="O47" i="1" s="1"/>
  <c r="Q35" i="1" l="1"/>
  <c r="P46" i="1"/>
  <c r="O42" i="6"/>
  <c r="P42" i="6" s="1"/>
  <c r="C216" i="6" s="1"/>
  <c r="D215" i="6" l="1"/>
  <c r="C220" i="1"/>
  <c r="P47" i="1"/>
  <c r="N43" i="6"/>
  <c r="R35" i="1"/>
  <c r="Q36" i="1"/>
  <c r="S35" i="1"/>
  <c r="C221" i="1" l="1"/>
  <c r="S36" i="1"/>
  <c r="C222" i="1" s="1"/>
  <c r="Q37" i="1"/>
  <c r="R36" i="1"/>
  <c r="D220" i="1"/>
  <c r="D219" i="1"/>
  <c r="O43" i="6"/>
  <c r="P43" i="6" s="1"/>
  <c r="C217" i="6" s="1"/>
  <c r="D216" i="6" l="1"/>
  <c r="R37" i="1"/>
  <c r="S37" i="1"/>
  <c r="C223" i="1" s="1"/>
  <c r="D222" i="1" s="1"/>
  <c r="N44" i="6"/>
  <c r="D221" i="1"/>
  <c r="Q38" i="1" l="1"/>
  <c r="O44" i="6"/>
  <c r="P44" i="6" s="1"/>
  <c r="C218" i="6" s="1"/>
  <c r="D217" i="6" l="1"/>
  <c r="N45" i="6"/>
  <c r="S38" i="1"/>
  <c r="R38" i="1"/>
  <c r="Q39" i="1" s="1"/>
  <c r="R39" i="1" l="1"/>
  <c r="S39" i="1" s="1"/>
  <c r="P45" i="6"/>
  <c r="C219" i="6" s="1"/>
  <c r="N46" i="6"/>
  <c r="O45" i="6"/>
  <c r="C224" i="1"/>
  <c r="C225" i="1" l="1"/>
  <c r="D218" i="6"/>
  <c r="D224" i="1"/>
  <c r="D223" i="1"/>
  <c r="Q40" i="1"/>
  <c r="P46" i="6"/>
  <c r="O46" i="6"/>
  <c r="O47" i="6" s="1"/>
  <c r="Q35" i="6"/>
  <c r="C220" i="6" l="1"/>
  <c r="P47" i="6"/>
  <c r="S40" i="1"/>
  <c r="C226" i="1" s="1"/>
  <c r="Q41" i="1"/>
  <c r="R40" i="1"/>
  <c r="R35" i="6"/>
  <c r="S35" i="6"/>
  <c r="Q36" i="6"/>
  <c r="C221" i="6" l="1"/>
  <c r="R41" i="1"/>
  <c r="S41" i="1" s="1"/>
  <c r="C227" i="1" s="1"/>
  <c r="S36" i="6"/>
  <c r="C222" i="6" s="1"/>
  <c r="R36" i="6"/>
  <c r="Q37" i="6" s="1"/>
  <c r="D225" i="1"/>
  <c r="D220" i="6"/>
  <c r="D219" i="6"/>
  <c r="R37" i="6" l="1"/>
  <c r="Q38" i="6" s="1"/>
  <c r="S37" i="6"/>
  <c r="C223" i="6" s="1"/>
  <c r="D226" i="1"/>
  <c r="Q42" i="1"/>
  <c r="D221" i="6"/>
  <c r="R38" i="6" l="1"/>
  <c r="Q39" i="6" s="1"/>
  <c r="Q43" i="1"/>
  <c r="R42" i="1"/>
  <c r="S42" i="1" s="1"/>
  <c r="C228" i="1" s="1"/>
  <c r="D222" i="6"/>
  <c r="D227" i="1" l="1"/>
  <c r="S39" i="6"/>
  <c r="C225" i="6" s="1"/>
  <c r="Q40" i="6"/>
  <c r="R39" i="6"/>
  <c r="R43" i="1"/>
  <c r="S43" i="1" s="1"/>
  <c r="C229" i="1" s="1"/>
  <c r="Q44" i="1"/>
  <c r="S38" i="6"/>
  <c r="D228" i="1" l="1"/>
  <c r="S44" i="1"/>
  <c r="C230" i="1" s="1"/>
  <c r="Q45" i="1"/>
  <c r="R44" i="1"/>
  <c r="C224" i="6"/>
  <c r="S40" i="6"/>
  <c r="C226" i="6" s="1"/>
  <c r="R40" i="6"/>
  <c r="Q41" i="6" s="1"/>
  <c r="R41" i="6" l="1"/>
  <c r="Q42" i="6" s="1"/>
  <c r="S41" i="6"/>
  <c r="C227" i="6" s="1"/>
  <c r="D226" i="6"/>
  <c r="D225" i="6"/>
  <c r="D224" i="6"/>
  <c r="D223" i="6"/>
  <c r="R45" i="1"/>
  <c r="Q46" i="1" s="1"/>
  <c r="S45" i="1"/>
  <c r="C231" i="1" s="1"/>
  <c r="D230" i="1"/>
  <c r="D229" i="1"/>
  <c r="R46" i="1" l="1"/>
  <c r="R47" i="1" s="1"/>
  <c r="T35" i="1"/>
  <c r="S42" i="6"/>
  <c r="C228" i="6" s="1"/>
  <c r="R42" i="6"/>
  <c r="Q43" i="6"/>
  <c r="U35" i="1" l="1"/>
  <c r="D227" i="6"/>
  <c r="R43" i="6"/>
  <c r="Q44" i="6" s="1"/>
  <c r="S43" i="6"/>
  <c r="C229" i="6" s="1"/>
  <c r="S46" i="1"/>
  <c r="R44" i="6" l="1"/>
  <c r="S44" i="6" s="1"/>
  <c r="C230" i="6" s="1"/>
  <c r="C232" i="1"/>
  <c r="S47" i="1"/>
  <c r="T36" i="1"/>
  <c r="D228" i="6"/>
  <c r="V35" i="1"/>
  <c r="D229" i="6" l="1"/>
  <c r="U36" i="1"/>
  <c r="T37" i="1"/>
  <c r="Q45" i="6"/>
  <c r="C233" i="1"/>
  <c r="D231" i="1"/>
  <c r="R45" i="6" l="1"/>
  <c r="Q46" i="6" s="1"/>
  <c r="S45" i="6"/>
  <c r="C231" i="6" s="1"/>
  <c r="U37" i="1"/>
  <c r="V37" i="1" s="1"/>
  <c r="C235" i="1" s="1"/>
  <c r="D232" i="1"/>
  <c r="V36" i="1"/>
  <c r="R46" i="6" l="1"/>
  <c r="R47" i="6" s="1"/>
  <c r="D230" i="6"/>
  <c r="T38" i="1"/>
  <c r="C234" i="1"/>
  <c r="D234" i="1" l="1"/>
  <c r="D233" i="1"/>
  <c r="T39" i="1"/>
  <c r="U38" i="1"/>
  <c r="V38" i="1" s="1"/>
  <c r="S46" i="6"/>
  <c r="T35" i="6"/>
  <c r="C236" i="1" l="1"/>
  <c r="U39" i="1"/>
  <c r="T40" i="1" s="1"/>
  <c r="U35" i="6"/>
  <c r="T36" i="6"/>
  <c r="C232" i="6"/>
  <c r="S47" i="6"/>
  <c r="U40" i="1" l="1"/>
  <c r="V40" i="1" s="1"/>
  <c r="C238" i="1" s="1"/>
  <c r="U36" i="6"/>
  <c r="V36" i="6"/>
  <c r="C234" i="6" s="1"/>
  <c r="T37" i="6"/>
  <c r="V35" i="6"/>
  <c r="V39" i="1"/>
  <c r="D231" i="6"/>
  <c r="D235" i="1"/>
  <c r="U37" i="6" l="1"/>
  <c r="T38" i="6" s="1"/>
  <c r="T41" i="1"/>
  <c r="C237" i="1"/>
  <c r="C233" i="6"/>
  <c r="U38" i="6" l="1"/>
  <c r="T39" i="6" s="1"/>
  <c r="V38" i="6"/>
  <c r="C236" i="6" s="1"/>
  <c r="D237" i="1"/>
  <c r="D236" i="1"/>
  <c r="U41" i="1"/>
  <c r="V41" i="1" s="1"/>
  <c r="V37" i="6"/>
  <c r="D233" i="6"/>
  <c r="D232" i="6"/>
  <c r="C239" i="1" l="1"/>
  <c r="V39" i="6"/>
  <c r="C237" i="6" s="1"/>
  <c r="T40" i="6"/>
  <c r="U39" i="6"/>
  <c r="C235" i="6"/>
  <c r="T42" i="1"/>
  <c r="D235" i="6" l="1"/>
  <c r="D234" i="6"/>
  <c r="D236" i="6"/>
  <c r="U40" i="6"/>
  <c r="T41" i="6" s="1"/>
  <c r="U42" i="1"/>
  <c r="T43" i="1" s="1"/>
  <c r="V42" i="1"/>
  <c r="C240" i="1" s="1"/>
  <c r="D238" i="1"/>
  <c r="U41" i="6" l="1"/>
  <c r="V41" i="6" s="1"/>
  <c r="C239" i="6" s="1"/>
  <c r="T44" i="1"/>
  <c r="U43" i="1"/>
  <c r="V43" i="1" s="1"/>
  <c r="C241" i="1" s="1"/>
  <c r="V40" i="6"/>
  <c r="D239" i="1"/>
  <c r="D240" i="1" l="1"/>
  <c r="C238" i="6"/>
  <c r="T42" i="6"/>
  <c r="U44" i="1"/>
  <c r="T45" i="1" s="1"/>
  <c r="U45" i="1" l="1"/>
  <c r="V45" i="1" s="1"/>
  <c r="C243" i="1" s="1"/>
  <c r="D238" i="6"/>
  <c r="D237" i="6"/>
  <c r="U42" i="6"/>
  <c r="T43" i="6" s="1"/>
  <c r="V42" i="6"/>
  <c r="V44" i="1"/>
  <c r="C242" i="1" s="1"/>
  <c r="U43" i="6" l="1"/>
  <c r="V43" i="6" s="1"/>
  <c r="C241" i="6" s="1"/>
  <c r="C240" i="6"/>
  <c r="T46" i="1"/>
  <c r="D242" i="1"/>
  <c r="D241" i="1"/>
  <c r="U46" i="1" l="1"/>
  <c r="U47" i="1" s="1"/>
  <c r="V46" i="1"/>
  <c r="T44" i="6"/>
  <c r="D240" i="6"/>
  <c r="D239" i="6"/>
  <c r="C244" i="1" l="1"/>
  <c r="V47" i="1"/>
  <c r="B50" i="1"/>
  <c r="U44" i="6"/>
  <c r="V44" i="6" s="1"/>
  <c r="C242" i="6" s="1"/>
  <c r="T45" i="6"/>
  <c r="D241" i="6" l="1"/>
  <c r="V45" i="6"/>
  <c r="C243" i="6" s="1"/>
  <c r="T46" i="6"/>
  <c r="U45" i="6"/>
  <c r="C50" i="1"/>
  <c r="D243" i="1"/>
  <c r="B51" i="1" l="1"/>
  <c r="D50" i="1"/>
  <c r="B50" i="6"/>
  <c r="U46" i="6"/>
  <c r="U47" i="6" s="1"/>
  <c r="V46" i="6"/>
  <c r="D242" i="6"/>
  <c r="C245" i="1" l="1"/>
  <c r="D50" i="6"/>
  <c r="B51" i="6"/>
  <c r="C50" i="6"/>
  <c r="C244" i="6"/>
  <c r="V47" i="6"/>
  <c r="D51" i="1"/>
  <c r="C246" i="1" s="1"/>
  <c r="B52" i="1"/>
  <c r="C51" i="1"/>
  <c r="C245" i="6" l="1"/>
  <c r="D243" i="6"/>
  <c r="C51" i="6"/>
  <c r="D51" i="6"/>
  <c r="C246" i="6" s="1"/>
  <c r="B52" i="6"/>
  <c r="D52" i="1"/>
  <c r="C247" i="1" s="1"/>
  <c r="C52" i="1"/>
  <c r="D245" i="1"/>
  <c r="D244" i="1"/>
  <c r="B53" i="6" l="1"/>
  <c r="C52" i="6"/>
  <c r="D52" i="6" s="1"/>
  <c r="D245" i="6"/>
  <c r="D244" i="6"/>
  <c r="D246" i="1"/>
  <c r="B53" i="1"/>
  <c r="C247" i="6" l="1"/>
  <c r="C53" i="6"/>
  <c r="D53" i="6" s="1"/>
  <c r="C53" i="1"/>
  <c r="B54" i="1" s="1"/>
  <c r="D53" i="1"/>
  <c r="C248" i="6" l="1"/>
  <c r="D54" i="1"/>
  <c r="C249" i="1" s="1"/>
  <c r="B55" i="1"/>
  <c r="C54" i="1"/>
  <c r="C248" i="1"/>
  <c r="B54" i="6"/>
  <c r="D247" i="6"/>
  <c r="D246" i="6"/>
  <c r="C54" i="6" l="1"/>
  <c r="D54" i="6" s="1"/>
  <c r="D248" i="1"/>
  <c r="D247" i="1"/>
  <c r="D55" i="1"/>
  <c r="B56" i="1"/>
  <c r="C55" i="1"/>
  <c r="C249" i="6" l="1"/>
  <c r="B55" i="6"/>
  <c r="D56" i="1"/>
  <c r="C251" i="1" s="1"/>
  <c r="C56" i="1"/>
  <c r="B57" i="1" s="1"/>
  <c r="C250" i="1"/>
  <c r="C57" i="1" l="1"/>
  <c r="B58" i="1" s="1"/>
  <c r="D57" i="1"/>
  <c r="C252" i="1" s="1"/>
  <c r="D251" i="1"/>
  <c r="D250" i="1"/>
  <c r="D249" i="1"/>
  <c r="B56" i="6"/>
  <c r="D55" i="6"/>
  <c r="C55" i="6"/>
  <c r="D248" i="6"/>
  <c r="C58" i="1" l="1"/>
  <c r="D58" i="1" s="1"/>
  <c r="C253" i="1" s="1"/>
  <c r="D56" i="6"/>
  <c r="C251" i="6" s="1"/>
  <c r="C56" i="6"/>
  <c r="B57" i="6" s="1"/>
  <c r="C250" i="6"/>
  <c r="C57" i="6" l="1"/>
  <c r="B58" i="6" s="1"/>
  <c r="D57" i="6"/>
  <c r="C252" i="6" s="1"/>
  <c r="D252" i="1"/>
  <c r="B59" i="1"/>
  <c r="D250" i="6"/>
  <c r="D249" i="6"/>
  <c r="C58" i="6" l="1"/>
  <c r="D58" i="6" s="1"/>
  <c r="C253" i="6" s="1"/>
  <c r="B59" i="6"/>
  <c r="D59" i="1"/>
  <c r="C254" i="1" s="1"/>
  <c r="C59" i="1"/>
  <c r="B60" i="1" s="1"/>
  <c r="D251" i="6"/>
  <c r="C60" i="1" l="1"/>
  <c r="D60" i="1" s="1"/>
  <c r="C255" i="1" s="1"/>
  <c r="D252" i="6"/>
  <c r="C59" i="6"/>
  <c r="D59" i="6" s="1"/>
  <c r="C254" i="6" s="1"/>
  <c r="D253" i="1"/>
  <c r="D253" i="6" l="1"/>
  <c r="D254" i="1"/>
  <c r="B60" i="6"/>
  <c r="B61" i="1"/>
  <c r="C61" i="1" l="1"/>
  <c r="C62" i="1" s="1"/>
  <c r="E50" i="1"/>
  <c r="D61" i="1"/>
  <c r="D60" i="6"/>
  <c r="C255" i="6" s="1"/>
  <c r="B61" i="6"/>
  <c r="C60" i="6"/>
  <c r="C256" i="1" l="1"/>
  <c r="D62" i="1"/>
  <c r="D254" i="6"/>
  <c r="F50" i="1"/>
  <c r="G50" i="1"/>
  <c r="C61" i="6"/>
  <c r="C62" i="6" s="1"/>
  <c r="C257" i="1" l="1"/>
  <c r="D61" i="6"/>
  <c r="E50" i="6"/>
  <c r="E51" i="1"/>
  <c r="D256" i="1"/>
  <c r="D255" i="1"/>
  <c r="C256" i="6" l="1"/>
  <c r="D62" i="6"/>
  <c r="E51" i="6"/>
  <c r="F50" i="6"/>
  <c r="F51" i="1"/>
  <c r="F51" i="6" l="1"/>
  <c r="G51" i="6" s="1"/>
  <c r="C258" i="6" s="1"/>
  <c r="E52" i="6"/>
  <c r="E52" i="1"/>
  <c r="G51" i="1"/>
  <c r="G50" i="6"/>
  <c r="D255" i="6"/>
  <c r="C258" i="1" l="1"/>
  <c r="G52" i="1"/>
  <c r="C259" i="1" s="1"/>
  <c r="F52" i="1"/>
  <c r="F52" i="6"/>
  <c r="G52" i="6"/>
  <c r="C259" i="6" s="1"/>
  <c r="C257" i="6"/>
  <c r="D257" i="6" l="1"/>
  <c r="D256" i="6"/>
  <c r="D258" i="1"/>
  <c r="D257" i="1"/>
  <c r="E53" i="6"/>
  <c r="E53" i="1"/>
  <c r="D258" i="6"/>
  <c r="F53" i="1" l="1"/>
  <c r="G53" i="1" s="1"/>
  <c r="G53" i="6"/>
  <c r="F53" i="6"/>
  <c r="C260" i="1" l="1"/>
  <c r="C260" i="6"/>
  <c r="E54" i="1"/>
  <c r="E54" i="6"/>
  <c r="F54" i="1" l="1"/>
  <c r="E55" i="1" s="1"/>
  <c r="G54" i="1"/>
  <c r="E55" i="6"/>
  <c r="F54" i="6"/>
  <c r="G54" i="6"/>
  <c r="D259" i="6"/>
  <c r="D259" i="1"/>
  <c r="F55" i="1" l="1"/>
  <c r="G55" i="1" s="1"/>
  <c r="C262" i="1" s="1"/>
  <c r="E56" i="1"/>
  <c r="G55" i="6"/>
  <c r="C262" i="6" s="1"/>
  <c r="F55" i="6"/>
  <c r="E56" i="6" s="1"/>
  <c r="C261" i="1"/>
  <c r="C261" i="6"/>
  <c r="F56" i="6" l="1"/>
  <c r="E57" i="6" s="1"/>
  <c r="F56" i="1"/>
  <c r="G56" i="1" s="1"/>
  <c r="C263" i="1" s="1"/>
  <c r="D261" i="1"/>
  <c r="D260" i="1"/>
  <c r="D261" i="6"/>
  <c r="D260" i="6"/>
  <c r="D262" i="1" l="1"/>
  <c r="G57" i="6"/>
  <c r="C264" i="6" s="1"/>
  <c r="E58" i="6"/>
  <c r="F57" i="6"/>
  <c r="E57" i="1"/>
  <c r="G56" i="6"/>
  <c r="C263" i="6" s="1"/>
  <c r="D263" i="6" l="1"/>
  <c r="D262" i="6"/>
  <c r="G57" i="1"/>
  <c r="C264" i="1" s="1"/>
  <c r="E58" i="1"/>
  <c r="F57" i="1"/>
  <c r="F58" i="6"/>
  <c r="E59" i="6" s="1"/>
  <c r="G58" i="6"/>
  <c r="C265" i="6" s="1"/>
  <c r="G59" i="6" l="1"/>
  <c r="C266" i="6" s="1"/>
  <c r="F59" i="6"/>
  <c r="E60" i="6" s="1"/>
  <c r="F58" i="1"/>
  <c r="G58" i="1" s="1"/>
  <c r="C265" i="1" s="1"/>
  <c r="D263" i="1"/>
  <c r="D264" i="6"/>
  <c r="D264" i="1" l="1"/>
  <c r="E61" i="6"/>
  <c r="G60" i="6"/>
  <c r="C267" i="6" s="1"/>
  <c r="F60" i="6"/>
  <c r="E59" i="1"/>
  <c r="D265" i="6"/>
  <c r="F61" i="6" l="1"/>
  <c r="F62" i="6" s="1"/>
  <c r="H50" i="6"/>
  <c r="F59" i="1"/>
  <c r="G59" i="1" s="1"/>
  <c r="C266" i="1" s="1"/>
  <c r="D266" i="6"/>
  <c r="D265" i="1" l="1"/>
  <c r="J50" i="6"/>
  <c r="I50" i="6"/>
  <c r="E60" i="1"/>
  <c r="G61" i="6"/>
  <c r="C268" i="6" l="1"/>
  <c r="G62" i="6"/>
  <c r="C269" i="6"/>
  <c r="F60" i="1"/>
  <c r="G60" i="1" s="1"/>
  <c r="C267" i="1" s="1"/>
  <c r="H51" i="6"/>
  <c r="D266" i="1" l="1"/>
  <c r="E61" i="1"/>
  <c r="I51" i="6"/>
  <c r="H52" i="6" s="1"/>
  <c r="J51" i="6"/>
  <c r="D268" i="6"/>
  <c r="D267" i="6"/>
  <c r="I52" i="6" l="1"/>
  <c r="J52" i="6" s="1"/>
  <c r="G61" i="1"/>
  <c r="F61" i="1"/>
  <c r="F62" i="1" s="1"/>
  <c r="H50" i="1"/>
  <c r="C270" i="6"/>
  <c r="C271" i="6" l="1"/>
  <c r="C268" i="1"/>
  <c r="G62" i="1"/>
  <c r="D270" i="6"/>
  <c r="D269" i="6"/>
  <c r="J50" i="1"/>
  <c r="H51" i="1"/>
  <c r="I50" i="1"/>
  <c r="H53" i="6"/>
  <c r="I51" i="1" l="1"/>
  <c r="H52" i="1" s="1"/>
  <c r="J51" i="1"/>
  <c r="C270" i="1" s="1"/>
  <c r="C269" i="1"/>
  <c r="D269" i="1" s="1"/>
  <c r="I53" i="6"/>
  <c r="H54" i="6"/>
  <c r="D267" i="1"/>
  <c r="I52" i="1" l="1"/>
  <c r="I54" i="6"/>
  <c r="J54" i="6" s="1"/>
  <c r="C273" i="6" s="1"/>
  <c r="D268" i="1"/>
  <c r="J53" i="6"/>
  <c r="H55" i="6" l="1"/>
  <c r="H53" i="1"/>
  <c r="C272" i="6"/>
  <c r="J52" i="1"/>
  <c r="C271" i="1" l="1"/>
  <c r="J53" i="1"/>
  <c r="C272" i="1" s="1"/>
  <c r="H54" i="1"/>
  <c r="I53" i="1"/>
  <c r="I55" i="6"/>
  <c r="H56" i="6" s="1"/>
  <c r="J55" i="6"/>
  <c r="D272" i="6"/>
  <c r="D271" i="6"/>
  <c r="I56" i="6" l="1"/>
  <c r="J56" i="6" s="1"/>
  <c r="C275" i="6" s="1"/>
  <c r="J54" i="1"/>
  <c r="C273" i="1" s="1"/>
  <c r="D272" i="1" s="1"/>
  <c r="I54" i="1"/>
  <c r="H55" i="1" s="1"/>
  <c r="C274" i="6"/>
  <c r="D271" i="1"/>
  <c r="D270" i="1"/>
  <c r="I55" i="1" l="1"/>
  <c r="H56" i="1" s="1"/>
  <c r="J55" i="1"/>
  <c r="C274" i="1" s="1"/>
  <c r="H57" i="6"/>
  <c r="D274" i="6"/>
  <c r="D273" i="6"/>
  <c r="I56" i="1" l="1"/>
  <c r="J56" i="1" s="1"/>
  <c r="C275" i="1" s="1"/>
  <c r="D273" i="1"/>
  <c r="I57" i="6"/>
  <c r="H58" i="6" s="1"/>
  <c r="I58" i="6" l="1"/>
  <c r="J58" i="6" s="1"/>
  <c r="C277" i="6" s="1"/>
  <c r="D274" i="1"/>
  <c r="J57" i="6"/>
  <c r="C276" i="6" s="1"/>
  <c r="H57" i="1"/>
  <c r="H59" i="6" l="1"/>
  <c r="J57" i="1"/>
  <c r="C276" i="1" s="1"/>
  <c r="H58" i="1"/>
  <c r="I57" i="1"/>
  <c r="D276" i="6"/>
  <c r="D275" i="6"/>
  <c r="I58" i="1" l="1"/>
  <c r="J58" i="1" s="1"/>
  <c r="C277" i="1" s="1"/>
  <c r="H60" i="6"/>
  <c r="I59" i="6"/>
  <c r="J59" i="6"/>
  <c r="C278" i="6" s="1"/>
  <c r="D275" i="1"/>
  <c r="D276" i="1" l="1"/>
  <c r="J60" i="6"/>
  <c r="C279" i="6" s="1"/>
  <c r="I60" i="6"/>
  <c r="H61" i="6" s="1"/>
  <c r="D277" i="6"/>
  <c r="H59" i="1"/>
  <c r="I61" i="6" l="1"/>
  <c r="I62" i="6" s="1"/>
  <c r="K50" i="6"/>
  <c r="I59" i="1"/>
  <c r="H60" i="1" s="1"/>
  <c r="J59" i="1"/>
  <c r="C278" i="1" s="1"/>
  <c r="D278" i="6"/>
  <c r="I60" i="1" l="1"/>
  <c r="J60" i="1" s="1"/>
  <c r="C279" i="1" s="1"/>
  <c r="D277" i="1"/>
  <c r="L50" i="6"/>
  <c r="M50" i="6" s="1"/>
  <c r="J61" i="6"/>
  <c r="C281" i="6" l="1"/>
  <c r="D278" i="1"/>
  <c r="K51" i="6"/>
  <c r="H61" i="1"/>
  <c r="C280" i="6"/>
  <c r="J62" i="6"/>
  <c r="D280" i="6" l="1"/>
  <c r="D279" i="6"/>
  <c r="I61" i="1"/>
  <c r="I62" i="1" s="1"/>
  <c r="M51" i="6"/>
  <c r="L51" i="6"/>
  <c r="J61" i="1" l="1"/>
  <c r="C282" i="6"/>
  <c r="K52" i="6"/>
  <c r="K50" i="1"/>
  <c r="D281" i="6" l="1"/>
  <c r="L52" i="6"/>
  <c r="L50" i="1"/>
  <c r="C280" i="1"/>
  <c r="J62" i="1"/>
  <c r="K51" i="1" l="1"/>
  <c r="K53" i="6"/>
  <c r="M50" i="1"/>
  <c r="D279" i="1"/>
  <c r="M52" i="6"/>
  <c r="L51" i="1" l="1"/>
  <c r="K52" i="1" s="1"/>
  <c r="C281" i="1"/>
  <c r="C283" i="6"/>
  <c r="M53" i="6"/>
  <c r="C284" i="6" s="1"/>
  <c r="L53" i="6"/>
  <c r="K54" i="6"/>
  <c r="L52" i="1" l="1"/>
  <c r="K53" i="1" s="1"/>
  <c r="M52" i="1"/>
  <c r="C283" i="1" s="1"/>
  <c r="D280" i="1"/>
  <c r="L54" i="6"/>
  <c r="K55" i="6" s="1"/>
  <c r="D283" i="6"/>
  <c r="D282" i="6"/>
  <c r="M51" i="1"/>
  <c r="L55" i="6" l="1"/>
  <c r="M55" i="6" s="1"/>
  <c r="C286" i="6" s="1"/>
  <c r="M53" i="1"/>
  <c r="C284" i="1" s="1"/>
  <c r="L53" i="1"/>
  <c r="C282" i="1"/>
  <c r="M54" i="6"/>
  <c r="D282" i="1" l="1"/>
  <c r="D281" i="1"/>
  <c r="C285" i="6"/>
  <c r="K56" i="6"/>
  <c r="D283" i="1"/>
  <c r="K54" i="1"/>
  <c r="L54" i="1" l="1"/>
  <c r="M54" i="1" s="1"/>
  <c r="D285" i="6"/>
  <c r="D284" i="6"/>
  <c r="L56" i="6"/>
  <c r="K57" i="6" s="1"/>
  <c r="M56" i="6"/>
  <c r="C287" i="6" s="1"/>
  <c r="L57" i="6" l="1"/>
  <c r="M57" i="6" s="1"/>
  <c r="C288" i="6" s="1"/>
  <c r="C285" i="1"/>
  <c r="D286" i="6"/>
  <c r="K55" i="1"/>
  <c r="D287" i="6" l="1"/>
  <c r="M55" i="1"/>
  <c r="K56" i="1"/>
  <c r="L55" i="1"/>
  <c r="D284" i="1"/>
  <c r="K58" i="6"/>
  <c r="L56" i="1" l="1"/>
  <c r="K57" i="1" s="1"/>
  <c r="C286" i="1"/>
  <c r="L58" i="6"/>
  <c r="K59" i="6" s="1"/>
  <c r="L59" i="6" l="1"/>
  <c r="M59" i="6" s="1"/>
  <c r="C290" i="6" s="1"/>
  <c r="M57" i="1"/>
  <c r="C288" i="1" s="1"/>
  <c r="L57" i="1"/>
  <c r="K58" i="1"/>
  <c r="D286" i="1"/>
  <c r="D285" i="1"/>
  <c r="M56" i="1"/>
  <c r="C287" i="1" s="1"/>
  <c r="M58" i="6"/>
  <c r="C289" i="6" s="1"/>
  <c r="D289" i="6" l="1"/>
  <c r="D288" i="6"/>
  <c r="M58" i="1"/>
  <c r="C289" i="1" s="1"/>
  <c r="D288" i="1" s="1"/>
  <c r="L58" i="1"/>
  <c r="K59" i="1" s="1"/>
  <c r="K60" i="6"/>
  <c r="D287" i="1"/>
  <c r="L59" i="1" l="1"/>
  <c r="M59" i="1" s="1"/>
  <c r="C290" i="1" s="1"/>
  <c r="K61" i="6"/>
  <c r="L60" i="6"/>
  <c r="M60" i="6"/>
  <c r="C291" i="6" s="1"/>
  <c r="D289" i="1" l="1"/>
  <c r="K60" i="1"/>
  <c r="N50" i="6"/>
  <c r="L61" i="6"/>
  <c r="L62" i="6" s="1"/>
  <c r="D290" i="6"/>
  <c r="O50" i="6" l="1"/>
  <c r="N51" i="6" s="1"/>
  <c r="L60" i="1"/>
  <c r="K61" i="1" s="1"/>
  <c r="M60" i="1"/>
  <c r="C291" i="1" s="1"/>
  <c r="M61" i="6"/>
  <c r="L61" i="1" l="1"/>
  <c r="L62" i="1" s="1"/>
  <c r="O51" i="6"/>
  <c r="P51" i="6" s="1"/>
  <c r="C294" i="6" s="1"/>
  <c r="C292" i="6"/>
  <c r="M62" i="6"/>
  <c r="D290" i="1"/>
  <c r="P50" i="6"/>
  <c r="N52" i="6" l="1"/>
  <c r="M61" i="1"/>
  <c r="C293" i="6"/>
  <c r="D293" i="6" s="1"/>
  <c r="D292" i="6"/>
  <c r="D291" i="6"/>
  <c r="N50" i="1"/>
  <c r="O50" i="1" l="1"/>
  <c r="N51" i="1"/>
  <c r="P52" i="6"/>
  <c r="O52" i="6"/>
  <c r="C292" i="1"/>
  <c r="M62" i="1"/>
  <c r="C295" i="6" l="1"/>
  <c r="D291" i="1"/>
  <c r="P51" i="1"/>
  <c r="C294" i="1" s="1"/>
  <c r="N52" i="1"/>
  <c r="O51" i="1"/>
  <c r="N53" i="6"/>
  <c r="P50" i="1"/>
  <c r="C293" i="1" l="1"/>
  <c r="O53" i="6"/>
  <c r="N54" i="6" s="1"/>
  <c r="P53" i="6"/>
  <c r="P52" i="1"/>
  <c r="C295" i="1" s="1"/>
  <c r="O52" i="1"/>
  <c r="D294" i="6"/>
  <c r="O54" i="6" l="1"/>
  <c r="P54" i="6" s="1"/>
  <c r="C296" i="6"/>
  <c r="D293" i="1"/>
  <c r="D292" i="1"/>
  <c r="D294" i="1"/>
  <c r="N53" i="1"/>
  <c r="C297" i="6" l="1"/>
  <c r="O53" i="1"/>
  <c r="P53" i="1" s="1"/>
  <c r="D296" i="6"/>
  <c r="D295" i="6"/>
  <c r="N55" i="6"/>
  <c r="C296" i="1" l="1"/>
  <c r="N56" i="6"/>
  <c r="P55" i="6"/>
  <c r="O55" i="6"/>
  <c r="N54" i="1"/>
  <c r="C298" i="6" l="1"/>
  <c r="P56" i="6"/>
  <c r="C299" i="6" s="1"/>
  <c r="N57" i="6"/>
  <c r="O56" i="6"/>
  <c r="O54" i="1"/>
  <c r="P54" i="1" s="1"/>
  <c r="D295" i="1"/>
  <c r="C297" i="1" l="1"/>
  <c r="O57" i="6"/>
  <c r="P57" i="6" s="1"/>
  <c r="C300" i="6" s="1"/>
  <c r="N55" i="1"/>
  <c r="D298" i="6"/>
  <c r="D297" i="6"/>
  <c r="D299" i="6" l="1"/>
  <c r="N58" i="6"/>
  <c r="P55" i="1"/>
  <c r="O55" i="1"/>
  <c r="N56" i="1" s="1"/>
  <c r="D296" i="1"/>
  <c r="O56" i="1" l="1"/>
  <c r="P56" i="1" s="1"/>
  <c r="C299" i="1" s="1"/>
  <c r="P58" i="6"/>
  <c r="C301" i="6" s="1"/>
  <c r="O58" i="6"/>
  <c r="N59" i="6" s="1"/>
  <c r="C298" i="1"/>
  <c r="O59" i="6" l="1"/>
  <c r="N60" i="6" s="1"/>
  <c r="D300" i="6"/>
  <c r="D298" i="1"/>
  <c r="D297" i="1"/>
  <c r="N57" i="1"/>
  <c r="O60" i="6" l="1"/>
  <c r="P60" i="6" s="1"/>
  <c r="C303" i="6" s="1"/>
  <c r="P59" i="6"/>
  <c r="C302" i="6" s="1"/>
  <c r="N58" i="1"/>
  <c r="O57" i="1"/>
  <c r="P57" i="1"/>
  <c r="C300" i="1" s="1"/>
  <c r="D302" i="6" l="1"/>
  <c r="D301" i="6"/>
  <c r="D299" i="1"/>
  <c r="N61" i="6"/>
  <c r="P58" i="1"/>
  <c r="C301" i="1" s="1"/>
  <c r="D300" i="1" s="1"/>
  <c r="N59" i="1"/>
  <c r="O58" i="1"/>
  <c r="O59" i="1" l="1"/>
  <c r="P59" i="1" s="1"/>
  <c r="C302" i="1" s="1"/>
  <c r="O61" i="6"/>
  <c r="O62" i="6" s="1"/>
  <c r="D301" i="1" l="1"/>
  <c r="P61" i="6"/>
  <c r="N60" i="1"/>
  <c r="Q50" i="6"/>
  <c r="Q51" i="6" l="1"/>
  <c r="R50" i="6"/>
  <c r="S50" i="6"/>
  <c r="C304" i="6"/>
  <c r="P62" i="6"/>
  <c r="O60" i="1"/>
  <c r="P60" i="1" s="1"/>
  <c r="C303" i="1" s="1"/>
  <c r="D302" i="1" l="1"/>
  <c r="D304" i="6"/>
  <c r="D303" i="6"/>
  <c r="C305" i="6"/>
  <c r="N61" i="1"/>
  <c r="R51" i="6"/>
  <c r="S51" i="6" s="1"/>
  <c r="C306" i="6" l="1"/>
  <c r="Q52" i="6"/>
  <c r="D305" i="6"/>
  <c r="O61" i="1"/>
  <c r="O62" i="1" s="1"/>
  <c r="Q50" i="1"/>
  <c r="P61" i="1"/>
  <c r="R52" i="6" l="1"/>
  <c r="Q53" i="6"/>
  <c r="C304" i="1"/>
  <c r="P62" i="1"/>
  <c r="R50" i="1"/>
  <c r="R53" i="6" l="1"/>
  <c r="S53" i="6" s="1"/>
  <c r="C308" i="6" s="1"/>
  <c r="Q51" i="1"/>
  <c r="S50" i="1"/>
  <c r="D303" i="1"/>
  <c r="S52" i="6"/>
  <c r="R51" i="1" l="1"/>
  <c r="Q54" i="6"/>
  <c r="C305" i="1"/>
  <c r="C307" i="6"/>
  <c r="D304" i="1" l="1"/>
  <c r="S51" i="1"/>
  <c r="D307" i="6"/>
  <c r="D306" i="6"/>
  <c r="Q52" i="1"/>
  <c r="Q55" i="6"/>
  <c r="R54" i="6"/>
  <c r="S54" i="6"/>
  <c r="C306" i="1" l="1"/>
  <c r="S52" i="1"/>
  <c r="C307" i="1" s="1"/>
  <c r="Q53" i="1"/>
  <c r="R52" i="1"/>
  <c r="R55" i="6"/>
  <c r="S55" i="6" s="1"/>
  <c r="Q56" i="6"/>
  <c r="C309" i="6"/>
  <c r="C310" i="6" l="1"/>
  <c r="S53" i="1"/>
  <c r="C308" i="1" s="1"/>
  <c r="Q54" i="1"/>
  <c r="R53" i="1"/>
  <c r="Q57" i="6"/>
  <c r="R56" i="6"/>
  <c r="S56" i="6" s="1"/>
  <c r="C311" i="6" s="1"/>
  <c r="D309" i="6"/>
  <c r="D308" i="6"/>
  <c r="D306" i="1"/>
  <c r="D305" i="1"/>
  <c r="R57" i="6" l="1"/>
  <c r="S57" i="6" s="1"/>
  <c r="C312" i="6" s="1"/>
  <c r="R54" i="1"/>
  <c r="Q55" i="1" s="1"/>
  <c r="S54" i="1"/>
  <c r="D307" i="1"/>
  <c r="D310" i="6"/>
  <c r="D311" i="6" l="1"/>
  <c r="S55" i="1"/>
  <c r="C310" i="1" s="1"/>
  <c r="Q56" i="1"/>
  <c r="R55" i="1"/>
  <c r="Q58" i="6"/>
  <c r="C309" i="1"/>
  <c r="R56" i="1" l="1"/>
  <c r="S56" i="1" s="1"/>
  <c r="R58" i="6"/>
  <c r="Q59" i="6" s="1"/>
  <c r="S58" i="6"/>
  <c r="C313" i="6" s="1"/>
  <c r="D309" i="1"/>
  <c r="D308" i="1"/>
  <c r="R59" i="6" l="1"/>
  <c r="S59" i="6" s="1"/>
  <c r="C314" i="6" s="1"/>
  <c r="C311" i="1"/>
  <c r="D312" i="6"/>
  <c r="Q57" i="1"/>
  <c r="D313" i="6" l="1"/>
  <c r="S57" i="1"/>
  <c r="C312" i="1" s="1"/>
  <c r="Q58" i="1"/>
  <c r="R57" i="1"/>
  <c r="D310" i="1"/>
  <c r="Q60" i="6"/>
  <c r="R58" i="1" l="1"/>
  <c r="Q59" i="1" s="1"/>
  <c r="S58" i="1"/>
  <c r="C313" i="1" s="1"/>
  <c r="D312" i="1" s="1"/>
  <c r="R60" i="6"/>
  <c r="S60" i="6" s="1"/>
  <c r="C315" i="6" s="1"/>
  <c r="D311" i="1"/>
  <c r="D314" i="6" l="1"/>
  <c r="R59" i="1"/>
  <c r="Q60" i="1" s="1"/>
  <c r="Q61" i="6"/>
  <c r="R60" i="1" l="1"/>
  <c r="S60" i="1" s="1"/>
  <c r="C315" i="1" s="1"/>
  <c r="S59" i="1"/>
  <c r="C314" i="1" s="1"/>
  <c r="R61" i="6"/>
  <c r="R62" i="6" s="1"/>
  <c r="T50" i="6"/>
  <c r="D314" i="1" l="1"/>
  <c r="D313" i="1"/>
  <c r="V50" i="6"/>
  <c r="U50" i="6"/>
  <c r="Q61" i="1"/>
  <c r="S61" i="6"/>
  <c r="R61" i="1" l="1"/>
  <c r="R62" i="1" s="1"/>
  <c r="C316" i="6"/>
  <c r="S62" i="6"/>
  <c r="T51" i="6"/>
  <c r="S61" i="1" l="1"/>
  <c r="D316" i="6"/>
  <c r="I66" i="6"/>
  <c r="D315" i="6"/>
  <c r="U51" i="6"/>
  <c r="V51" i="6"/>
  <c r="T50" i="1"/>
  <c r="T52" i="6" l="1"/>
  <c r="C316" i="1"/>
  <c r="S62" i="1"/>
  <c r="T51" i="1"/>
  <c r="U50" i="1"/>
  <c r="D316" i="1" l="1"/>
  <c r="I66" i="1"/>
  <c r="D315" i="1"/>
  <c r="U51" i="1"/>
  <c r="V51" i="1"/>
  <c r="V52" i="6"/>
  <c r="U52" i="6"/>
  <c r="T53" i="6"/>
  <c r="V50" i="1"/>
  <c r="V53" i="6" l="1"/>
  <c r="U53" i="6"/>
  <c r="T54" i="6"/>
  <c r="T52" i="1"/>
  <c r="U52" i="1" l="1"/>
  <c r="T53" i="1" s="1"/>
  <c r="U54" i="6"/>
  <c r="T55" i="6" s="1"/>
  <c r="U55" i="6" l="1"/>
  <c r="T56" i="6" s="1"/>
  <c r="V55" i="6"/>
  <c r="U53" i="1"/>
  <c r="T54" i="1" s="1"/>
  <c r="V54" i="6"/>
  <c r="V52" i="1"/>
  <c r="U54" i="1" l="1"/>
  <c r="V54" i="1" s="1"/>
  <c r="V56" i="6"/>
  <c r="T57" i="6"/>
  <c r="U56" i="6"/>
  <c r="V53" i="1"/>
  <c r="T55" i="1" l="1"/>
  <c r="U57" i="6"/>
  <c r="V57" i="6" s="1"/>
  <c r="T58" i="6" l="1"/>
  <c r="U55" i="1"/>
  <c r="T56" i="1" s="1"/>
  <c r="V55" i="1"/>
  <c r="U56" i="1" l="1"/>
  <c r="V56" i="1" s="1"/>
  <c r="V58" i="6"/>
  <c r="U58" i="6"/>
  <c r="T59" i="6" s="1"/>
  <c r="U59" i="6" l="1"/>
  <c r="T60" i="6" s="1"/>
  <c r="T57" i="1"/>
  <c r="U60" i="6" l="1"/>
  <c r="V60" i="6" s="1"/>
  <c r="V57" i="1"/>
  <c r="U57" i="1"/>
  <c r="T58" i="1" s="1"/>
  <c r="V59" i="6"/>
  <c r="U58" i="1" l="1"/>
  <c r="V58" i="1" s="1"/>
  <c r="T61" i="6"/>
  <c r="T59" i="1" l="1"/>
  <c r="U61" i="6"/>
  <c r="U62" i="6" s="1"/>
  <c r="I64" i="6" s="1"/>
  <c r="V61" i="6" l="1"/>
  <c r="V62" i="6" s="1"/>
  <c r="I65" i="6" s="1"/>
  <c r="U59" i="1"/>
  <c r="T60" i="1" s="1"/>
  <c r="U60" i="1" l="1"/>
  <c r="V60" i="1" s="1"/>
  <c r="V59" i="1"/>
  <c r="T61" i="1" l="1"/>
  <c r="U61" i="1" l="1"/>
  <c r="U62" i="1" s="1"/>
  <c r="I64" i="1" s="1"/>
  <c r="V61" i="1" l="1"/>
  <c r="V62" i="1" s="1"/>
  <c r="I65" i="1" s="1"/>
</calcChain>
</file>

<file path=xl/sharedStrings.xml><?xml version="1.0" encoding="utf-8"?>
<sst xmlns="http://schemas.openxmlformats.org/spreadsheetml/2006/main" count="358" uniqueCount="98">
  <si>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</si>
  <si>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</si>
  <si>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</si>
  <si>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</si>
  <si>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</si>
  <si>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</si>
  <si>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</si>
  <si>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</si>
  <si>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</si>
  <si>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</si>
  <si>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</si>
  <si>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</si>
  <si>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</si>
  <si>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</si>
  <si>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</si>
  <si>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</si>
  <si>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</si>
  <si>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</si>
  <si>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</si>
  <si>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</si>
  <si>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</si>
  <si>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</si>
  <si>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</si>
  <si>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</si>
  <si>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</si>
  <si>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</si>
  <si>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</si>
  <si>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</si>
  <si>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</si>
  <si>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</si>
  <si>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</si>
  <si>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</si>
  <si>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</si>
  <si>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</si>
  <si>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</si>
  <si>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</si>
  <si>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</si>
  <si>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</si>
  <si>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</si>
  <si>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</si>
  <si>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</si>
  <si>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</si>
  <si>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</si>
  <si>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</si>
  <si>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</si>
  <si>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</si>
  <si>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</si>
  <si>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</si>
  <si>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</si>
  <si>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</si>
  <si>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</si>
  <si>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</si>
  <si>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</si>
  <si>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</si>
  <si>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</si>
  <si>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</si>
  <si>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</si>
  <si>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</si>
  <si>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</si>
  <si>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</si>
  <si>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</si>
  <si>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</si>
  <si>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</si>
  <si>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</si>
  <si>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</si>
  <si>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</si>
  <si>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</si>
  <si>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</si>
  <si>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</si>
  <si>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</si>
  <si>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</si>
  <si>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</si>
  <si>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</si>
  <si>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</si>
  <si>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</si>
  <si>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</si>
  <si>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</si>
  <si>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</si>
  <si>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</si>
  <si>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</si>
  <si>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</si>
  <si>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</si>
  <si>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</si>
  <si>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</si>
  <si>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Сума податку на доходи фізичних осіб</t>
  </si>
  <si>
    <t>Військовий збір</t>
  </si>
  <si>
    <t>Сума доходу від депозитної операції до оподаткування (у валюті депозиту)</t>
  </si>
  <si>
    <t>Сума доходу від депозитної операції після оподаткування (у валюті депозиту)</t>
  </si>
  <si>
    <t>Оберіть умови депозиту:</t>
  </si>
  <si>
    <t>Розрахунок</t>
  </si>
  <si>
    <t>Сума депозиту (у валюті депозиту)</t>
  </si>
  <si>
    <r>
      <t>Розрахунок</t>
    </r>
    <r>
      <rPr>
        <i/>
        <vertAlign val="superscript"/>
        <sz val="11"/>
        <color theme="1"/>
        <rFont val="Times New Roman"/>
        <family val="1"/>
        <charset val="204"/>
      </rPr>
      <t>1</t>
    </r>
    <r>
      <rPr>
        <i/>
        <sz val="11"/>
        <color theme="1"/>
        <rFont val="Times New Roman"/>
        <family val="1"/>
        <charset val="204"/>
      </rPr>
      <t xml:space="preserve"> станом на:</t>
    </r>
  </si>
  <si>
    <r>
      <t>Процентна ставка за депозитом з урахуванням сплати податків, % річних</t>
    </r>
    <r>
      <rPr>
        <vertAlign val="superscript"/>
        <sz val="12"/>
        <color theme="1"/>
        <rFont val="Times New Roman"/>
        <family val="1"/>
        <charset val="204"/>
      </rPr>
      <t>2</t>
    </r>
  </si>
  <si>
    <r>
      <rPr>
        <i/>
        <vertAlign val="superscript"/>
        <sz val="11"/>
        <color theme="1"/>
        <rFont val="Times New Roman"/>
        <family val="1"/>
        <charset val="204"/>
      </rPr>
      <t>2</t>
    </r>
    <r>
      <rPr>
        <i/>
        <sz val="11"/>
        <color theme="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</si>
  <si>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</si>
  <si>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Депозит 
"Додатковий дохід"
(виплата процентів в кінці строку)</t>
  </si>
  <si>
    <t>-</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</si>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</sst>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4"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i/>
      <sz val="11"/>
      <color rgb="FFFF0000"/>
      <name val="Times New Roman"/>
      <family val="1"/>
      <charset val="204"/>
    </font>
    <font>
      <sz val="11"/>
      <color theme="1" tint="0.499984740745262"/>
      <name val="Times New Roman"/>
      <family val="1"/>
      <charset val="204"/>
    </font>
    <font>
      <i/>
      <sz val="11"/>
      <color theme="1"/>
      <name val="Times New Roman"/>
      <family val="1"/>
      <charset val="204"/>
    </font>
    <font>
      <b/>
      <sz val="14"/>
      <color theme="1"/>
      <name val="Times New Roman"/>
      <family val="1"/>
      <charset val="204"/>
    </font>
    <font>
      <sz val="10"/>
      <color theme="1"/>
      <name val="Arial Cyr"/>
      <charset val="204"/>
    </font>
    <font>
      <b/>
      <sz val="12"/>
      <color theme="1"/>
      <name val="Times New Roman"/>
      <family val="1"/>
      <charset val="204"/>
    </font>
    <font>
      <sz val="12"/>
      <color theme="1"/>
      <name val="Times New Roman"/>
      <family val="1"/>
      <charset val="204"/>
    </font>
    <font>
      <sz val="8"/>
      <color theme="1"/>
      <name val="Times New Roman"/>
      <family val="1"/>
      <charset val="204"/>
    </font>
    <font>
      <i/>
      <vertAlign val="superscript"/>
      <sz val="11"/>
      <color theme="1"/>
      <name val="Times New Roman"/>
      <family val="1"/>
      <charset val="204"/>
    </font>
    <font>
      <vertAlign val="superscript"/>
      <sz val="12"/>
      <color theme="1"/>
      <name val="Times New Roman"/>
      <family val="1"/>
      <charset val="204"/>
    </font>
    <font>
      <u/>
      <sz val="11"/>
      <color theme="1"/>
      <name val="Times New Roman"/>
      <family val="1"/>
      <charset val="204"/>
    </font>
    <font>
      <sz val="11"/>
      <color theme="0" tint="-0.249977111117893"/>
      <name val="Times New Roman"/>
      <family val="1"/>
      <charset val="204"/>
    </font>
    <font>
      <sz val="10"/>
      <color theme="0" tint="-0.249977111117893"/>
      <name val="Arial Cyr"/>
      <charset val="204"/>
    </font>
    <font>
      <sz val="11"/>
      <color theme="0" tint="-0.34998626667073579"/>
      <name val="Times New Roman"/>
      <family val="1"/>
      <charset val="204"/>
    </font>
    <font>
      <b/>
      <sz val="12"/>
      <name val="Times New Roman"/>
      <family val="1"/>
      <charset val="204"/>
    </font>
    <font>
      <sz val="12"/>
      <name val="Times New Roman"/>
      <family val="1"/>
      <charset val="204"/>
    </font>
    <font>
      <b/>
      <sz val="10"/>
      <name val="Arial"/>
      <family val="2"/>
      <charset val="204"/>
    </font>
    <font>
      <b/>
      <sz val="10"/>
      <name val="Times New Roman"/>
      <family val="1"/>
      <charset val="204"/>
    </font>
  </fonts>
  <fills count="8">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6" tint="0.59999389629810485"/>
        <bgColor indexed="64"/>
      </patternFill>
    </fill>
    <fill>
      <patternFill patternType="solid">
        <fgColor theme="6" tint="0.79998168889431442"/>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bottom/>
      <diagonal/>
    </border>
    <border>
      <left/>
      <right style="medium">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medium">
        <color rgb="FF008000"/>
      </top>
      <bottom/>
      <diagonal/>
    </border>
    <border>
      <left style="thin">
        <color rgb="FF008000"/>
      </left>
      <right style="medium">
        <color rgb="FF008000"/>
      </right>
      <top style="medium">
        <color rgb="FF008000"/>
      </top>
      <bottom style="thin">
        <color rgb="FF008000"/>
      </bottom>
      <diagonal/>
    </border>
    <border>
      <left style="medium">
        <color rgb="FF008000"/>
      </left>
      <right style="thin">
        <color rgb="FF008000"/>
      </right>
      <top style="thin">
        <color rgb="FF008000"/>
      </top>
      <bottom style="thin">
        <color rgb="FF008000"/>
      </bottom>
      <diagonal/>
    </border>
    <border>
      <left style="thin">
        <color rgb="FF008000"/>
      </left>
      <right style="thin">
        <color rgb="FF008000"/>
      </right>
      <top style="thin">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medium">
        <color rgb="FF008000"/>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8000"/>
      </left>
      <right style="medium">
        <color rgb="FF008000"/>
      </right>
      <top style="medium">
        <color rgb="FF008000"/>
      </top>
      <bottom style="medium">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right style="thin">
        <color rgb="FF008000"/>
      </right>
      <top style="thin">
        <color rgb="FF008000"/>
      </top>
      <bottom style="medium">
        <color rgb="FF008000"/>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style="medium">
        <color indexed="64"/>
      </left>
      <right/>
      <top/>
      <bottom style="double">
        <color indexed="64"/>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9900"/>
      </left>
      <right/>
      <top/>
      <bottom style="thin">
        <color rgb="FF009900"/>
      </bottom>
      <diagonal/>
    </border>
    <border>
      <left/>
      <right/>
      <top/>
      <bottom style="thin">
        <color rgb="FF009900"/>
      </bottom>
      <diagonal/>
    </border>
    <border>
      <left/>
      <right style="thin">
        <color rgb="FF008000"/>
      </right>
      <top/>
      <bottom style="thin">
        <color rgb="FF009900"/>
      </bottom>
      <diagonal/>
    </border>
    <border>
      <left style="thin">
        <color rgb="FF008000"/>
      </left>
      <right style="medium">
        <color rgb="FF009900"/>
      </right>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3"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212">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4"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4"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4"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4" fillId="0" borderId="0" xfId="0" applyFont="1" applyAlignment="1" applyProtection="1">
      <alignment horizontal="left"/>
      <protection hidden="1"/>
    </xf>
    <xf numFmtId="0" fontId="5" fillId="0" borderId="0" xfId="0" applyFont="1" applyAlignment="1" applyProtection="1">
      <alignment horizontal="right"/>
      <protection hidden="1"/>
    </xf>
    <xf numFmtId="0" fontId="14" fillId="0" borderId="0" xfId="0" applyFont="1" applyAlignment="1" applyProtection="1">
      <alignment horizontal="left"/>
      <protection hidden="1"/>
    </xf>
    <xf numFmtId="14" fontId="15" fillId="4" borderId="13" xfId="2" applyNumberFormat="1" applyFont="1" applyFill="1" applyBorder="1" applyAlignment="1" applyProtection="1">
      <alignment horizontal="center" vertical="center" wrapText="1"/>
    </xf>
    <xf numFmtId="0" fontId="15" fillId="4" borderId="0" xfId="2" applyFont="1" applyFill="1" applyBorder="1" applyAlignment="1">
      <alignment horizontal="left" vertical="center" wrapText="1"/>
    </xf>
    <xf numFmtId="0" fontId="15" fillId="4" borderId="13" xfId="2" applyFont="1" applyFill="1" applyBorder="1" applyAlignment="1">
      <alignment horizontal="center" vertical="center" wrapText="1"/>
    </xf>
    <xf numFmtId="0" fontId="19" fillId="0" borderId="0" xfId="0" applyFont="1" applyAlignment="1" applyProtection="1">
      <alignment wrapText="1"/>
      <protection hidden="1"/>
    </xf>
    <xf numFmtId="0" fontId="19" fillId="0" borderId="0" xfId="0" applyFont="1" applyAlignment="1" applyProtection="1">
      <alignment horizontal="center"/>
      <protection hidden="1"/>
    </xf>
    <xf numFmtId="0" fontId="15" fillId="4" borderId="0" xfId="0" applyFont="1" applyFill="1" applyAlignment="1" applyProtection="1">
      <protection hidden="1"/>
    </xf>
    <xf numFmtId="0" fontId="20" fillId="0" borderId="0" xfId="0" applyFont="1"/>
    <xf numFmtId="0" fontId="15" fillId="0" borderId="0" xfId="0" applyFont="1" applyProtection="1">
      <protection hidden="1"/>
    </xf>
    <xf numFmtId="0" fontId="18" fillId="4" borderId="0" xfId="0" applyFont="1" applyFill="1" applyBorder="1" applyAlignment="1" applyProtection="1">
      <alignment horizontal="left" vertical="center"/>
      <protection hidden="1"/>
    </xf>
    <xf numFmtId="4" fontId="21" fillId="0" borderId="43" xfId="0" applyNumberFormat="1" applyFont="1" applyFill="1" applyBorder="1" applyAlignment="1" applyProtection="1">
      <alignment horizontal="center"/>
      <protection locked="0"/>
    </xf>
    <xf numFmtId="1" fontId="21" fillId="0" borderId="42" xfId="0" quotePrefix="1" applyNumberFormat="1" applyFont="1" applyFill="1" applyBorder="1" applyAlignment="1" applyProtection="1">
      <alignment horizontal="center"/>
      <protection locked="0"/>
    </xf>
    <xf numFmtId="164" fontId="23" fillId="0" borderId="0" xfId="5" applyFont="1" applyProtection="1">
      <protection hidden="1"/>
    </xf>
    <xf numFmtId="0" fontId="18" fillId="0" borderId="37" xfId="0" applyFont="1" applyFill="1" applyBorder="1" applyAlignment="1" applyProtection="1">
      <alignment horizontal="left"/>
      <protection hidden="1"/>
    </xf>
    <xf numFmtId="14" fontId="18" fillId="0" borderId="0" xfId="0" applyNumberFormat="1" applyFont="1" applyFill="1" applyBorder="1" applyAlignment="1" applyProtection="1">
      <alignment horizontal="center"/>
      <protection hidden="1"/>
    </xf>
    <xf numFmtId="10" fontId="21" fillId="0" borderId="38" xfId="3" applyNumberFormat="1" applyFont="1" applyFill="1" applyBorder="1" applyAlignment="1" applyProtection="1">
      <alignment horizontal="center" vertical="center"/>
      <protection hidden="1"/>
    </xf>
    <xf numFmtId="0" fontId="22" fillId="0" borderId="39" xfId="0" applyFont="1" applyFill="1" applyBorder="1" applyAlignment="1" applyProtection="1">
      <alignment horizontal="left" vertical="center"/>
      <protection hidden="1"/>
    </xf>
    <xf numFmtId="0" fontId="22" fillId="0" borderId="40" xfId="0" applyFont="1" applyFill="1" applyBorder="1" applyAlignment="1" applyProtection="1">
      <alignment shrinkToFit="1"/>
      <protection hidden="1"/>
    </xf>
    <xf numFmtId="0" fontId="22" fillId="0" borderId="39" xfId="0" applyFont="1" applyFill="1" applyBorder="1" applyAlignment="1" applyProtection="1">
      <alignment horizontal="left" vertical="center" wrapText="1"/>
      <protection hidden="1"/>
    </xf>
    <xf numFmtId="0" fontId="22" fillId="0" borderId="40" xfId="0" applyFont="1" applyFill="1" applyBorder="1" applyAlignment="1" applyProtection="1">
      <alignment horizontal="left" vertical="center" wrapText="1"/>
      <protection hidden="1"/>
    </xf>
    <xf numFmtId="10" fontId="22" fillId="0" borderId="41" xfId="4" applyNumberFormat="1" applyFont="1" applyFill="1" applyBorder="1" applyAlignment="1" applyProtection="1">
      <alignment horizontal="center" vertical="center"/>
      <protection hidden="1"/>
    </xf>
    <xf numFmtId="4" fontId="22" fillId="4" borderId="41" xfId="0" applyNumberFormat="1" applyFont="1" applyFill="1" applyBorder="1" applyAlignment="1" applyProtection="1">
      <alignment horizontal="center" vertical="center"/>
      <protection hidden="1"/>
    </xf>
    <xf numFmtId="0" fontId="15" fillId="4" borderId="0" xfId="0" applyFont="1" applyFill="1" applyProtection="1">
      <protection hidden="1"/>
    </xf>
    <xf numFmtId="0" fontId="20" fillId="4" borderId="0" xfId="0" applyFont="1" applyFill="1"/>
    <xf numFmtId="0" fontId="15" fillId="6" borderId="0" xfId="0" applyFont="1" applyFill="1" applyBorder="1" applyAlignment="1" applyProtection="1">
      <alignment horizontal="center" vertical="center" textRotation="45"/>
      <protection hidden="1"/>
    </xf>
    <xf numFmtId="0" fontId="15" fillId="6" borderId="0" xfId="0" applyFont="1" applyFill="1" applyBorder="1" applyAlignment="1" applyProtection="1">
      <alignment horizontal="center" vertical="center" wrapText="1"/>
      <protection hidden="1"/>
    </xf>
    <xf numFmtId="0" fontId="26" fillId="0" borderId="16" xfId="0" applyFont="1" applyFill="1" applyBorder="1" applyAlignment="1" applyProtection="1">
      <alignment horizontal="center" vertical="center" wrapText="1"/>
      <protection hidden="1"/>
    </xf>
    <xf numFmtId="0" fontId="26" fillId="0" borderId="17" xfId="0" applyFont="1" applyFill="1" applyBorder="1" applyAlignment="1" applyProtection="1">
      <alignment horizontal="center" vertical="center" wrapText="1"/>
      <protection hidden="1"/>
    </xf>
    <xf numFmtId="0" fontId="26" fillId="0" borderId="0" xfId="0" applyFont="1" applyFill="1" applyBorder="1" applyAlignment="1" applyProtection="1">
      <alignment vertical="center" wrapText="1"/>
      <protection hidden="1"/>
    </xf>
    <xf numFmtId="0" fontId="15" fillId="6" borderId="54" xfId="0" applyFont="1" applyFill="1" applyBorder="1" applyAlignment="1" applyProtection="1">
      <alignment horizontal="center" vertical="center" textRotation="45"/>
      <protection hidden="1"/>
    </xf>
    <xf numFmtId="0" fontId="15" fillId="0" borderId="27" xfId="0" applyFont="1" applyFill="1" applyBorder="1" applyAlignment="1" applyProtection="1">
      <alignment horizontal="center" vertical="center" wrapText="1" shrinkToFit="1"/>
      <protection hidden="1"/>
    </xf>
    <xf numFmtId="0" fontId="15" fillId="0" borderId="2" xfId="0" applyFont="1" applyFill="1" applyBorder="1" applyAlignment="1" applyProtection="1">
      <alignment horizontal="center" vertical="center" wrapText="1" shrinkToFit="1"/>
      <protection hidden="1"/>
    </xf>
    <xf numFmtId="0" fontId="15" fillId="0" borderId="0" xfId="0" applyFont="1" applyFill="1" applyBorder="1" applyAlignment="1" applyProtection="1">
      <alignment horizontal="center" vertical="center" wrapText="1" shrinkToFit="1"/>
      <protection hidden="1"/>
    </xf>
    <xf numFmtId="1" fontId="15" fillId="0" borderId="10" xfId="0" applyNumberFormat="1" applyFont="1" applyFill="1" applyBorder="1" applyAlignment="1" applyProtection="1">
      <alignment horizontal="center" shrinkToFit="1"/>
      <protection hidden="1"/>
    </xf>
    <xf numFmtId="4" fontId="15" fillId="0" borderId="12" xfId="0" applyNumberFormat="1" applyFont="1" applyFill="1" applyBorder="1" applyAlignment="1" applyProtection="1">
      <alignment shrinkToFit="1"/>
      <protection hidden="1"/>
    </xf>
    <xf numFmtId="4" fontId="15" fillId="0" borderId="4" xfId="0" applyNumberFormat="1" applyFont="1" applyFill="1" applyBorder="1" applyAlignment="1" applyProtection="1">
      <alignment shrinkToFit="1"/>
      <protection hidden="1"/>
    </xf>
    <xf numFmtId="4" fontId="15" fillId="0" borderId="3" xfId="0" applyNumberFormat="1" applyFont="1" applyFill="1" applyBorder="1" applyAlignment="1" applyProtection="1">
      <alignment shrinkToFit="1"/>
      <protection hidden="1"/>
    </xf>
    <xf numFmtId="4" fontId="15" fillId="0" borderId="10" xfId="0" applyNumberFormat="1" applyFont="1" applyFill="1" applyBorder="1" applyAlignment="1" applyProtection="1">
      <alignment shrinkToFit="1"/>
      <protection hidden="1"/>
    </xf>
    <xf numFmtId="4" fontId="15" fillId="0" borderId="0" xfId="0" applyNumberFormat="1" applyFont="1" applyFill="1" applyBorder="1" applyAlignment="1" applyProtection="1">
      <alignment shrinkToFit="1"/>
      <protection hidden="1"/>
    </xf>
    <xf numFmtId="1" fontId="15" fillId="0" borderId="23" xfId="0" applyNumberFormat="1" applyFont="1" applyFill="1" applyBorder="1" applyAlignment="1" applyProtection="1">
      <alignment horizontal="center" shrinkToFit="1"/>
      <protection hidden="1"/>
    </xf>
    <xf numFmtId="1" fontId="15" fillId="0" borderId="25" xfId="0" applyNumberFormat="1" applyFont="1" applyFill="1" applyBorder="1" applyAlignment="1" applyProtection="1">
      <alignment horizontal="center" shrinkToFit="1"/>
      <protection hidden="1"/>
    </xf>
    <xf numFmtId="4" fontId="15" fillId="0" borderId="26" xfId="0" applyNumberFormat="1" applyFont="1" applyFill="1" applyBorder="1" applyAlignment="1" applyProtection="1">
      <alignment shrinkToFit="1"/>
      <protection hidden="1"/>
    </xf>
    <xf numFmtId="4" fontId="15" fillId="0" borderId="9" xfId="0" applyNumberFormat="1" applyFont="1" applyFill="1" applyBorder="1" applyAlignment="1" applyProtection="1">
      <alignment shrinkToFit="1"/>
      <protection hidden="1"/>
    </xf>
    <xf numFmtId="4" fontId="15" fillId="0" borderId="22" xfId="0" applyNumberFormat="1" applyFont="1" applyFill="1" applyBorder="1" applyAlignment="1" applyProtection="1">
      <alignment shrinkToFit="1"/>
      <protection hidden="1"/>
    </xf>
    <xf numFmtId="0" fontId="26" fillId="0" borderId="19" xfId="0" applyFont="1" applyFill="1" applyBorder="1" applyAlignment="1" applyProtection="1">
      <alignment horizontal="center" vertical="top"/>
      <protection hidden="1"/>
    </xf>
    <xf numFmtId="4" fontId="15" fillId="0" borderId="24" xfId="0" applyNumberFormat="1" applyFont="1" applyFill="1" applyBorder="1" applyProtection="1">
      <protection hidden="1"/>
    </xf>
    <xf numFmtId="4" fontId="15" fillId="0" borderId="18" xfId="0" applyNumberFormat="1" applyFont="1" applyFill="1" applyBorder="1" applyProtection="1">
      <protection hidden="1"/>
    </xf>
    <xf numFmtId="4" fontId="15" fillId="0" borderId="19" xfId="0" applyNumberFormat="1" applyFont="1" applyFill="1" applyBorder="1" applyAlignment="1" applyProtection="1">
      <alignment shrinkToFit="1"/>
      <protection hidden="1"/>
    </xf>
    <xf numFmtId="4" fontId="15" fillId="0" borderId="0" xfId="0" applyNumberFormat="1" applyFont="1" applyFill="1" applyBorder="1" applyProtection="1">
      <protection hidden="1"/>
    </xf>
    <xf numFmtId="4" fontId="15" fillId="0" borderId="0" xfId="0" applyNumberFormat="1" applyFont="1" applyFill="1" applyBorder="1" applyAlignment="1" applyProtection="1">
      <protection hidden="1"/>
    </xf>
    <xf numFmtId="0" fontId="26" fillId="0" borderId="0" xfId="0" applyFont="1" applyFill="1" applyBorder="1" applyAlignment="1" applyProtection="1">
      <alignment horizontal="center" vertical="top"/>
      <protection hidden="1"/>
    </xf>
    <xf numFmtId="0" fontId="15" fillId="7" borderId="0" xfId="0" applyFont="1" applyFill="1" applyProtection="1">
      <protection hidden="1"/>
    </xf>
    <xf numFmtId="14" fontId="20" fillId="7" borderId="0" xfId="0" applyNumberFormat="1" applyFont="1" applyFill="1" applyProtection="1">
      <protection hidden="1"/>
    </xf>
    <xf numFmtId="4" fontId="15" fillId="7" borderId="0" xfId="0" applyNumberFormat="1" applyFont="1" applyFill="1" applyProtection="1">
      <protection hidden="1"/>
    </xf>
    <xf numFmtId="0" fontId="27" fillId="0" borderId="0" xfId="0" applyFont="1" applyProtection="1">
      <protection hidden="1"/>
    </xf>
    <xf numFmtId="0" fontId="28" fillId="0" borderId="0" xfId="0" applyFont="1"/>
    <xf numFmtId="0" fontId="28" fillId="4" borderId="0" xfId="0" applyFont="1" applyFill="1"/>
    <xf numFmtId="0" fontId="29" fillId="0" borderId="0" xfId="0" applyFont="1" applyProtection="1">
      <protection hidden="1"/>
    </xf>
    <xf numFmtId="4" fontId="31" fillId="0" borderId="58" xfId="0" applyNumberFormat="1" applyFont="1" applyFill="1" applyBorder="1" applyAlignment="1" applyProtection="1">
      <alignment horizontal="center" vertical="center"/>
      <protection hidden="1"/>
    </xf>
    <xf numFmtId="4" fontId="21" fillId="0" borderId="62" xfId="0" applyNumberFormat="1" applyFont="1" applyFill="1" applyBorder="1" applyAlignment="1" applyProtection="1">
      <alignment horizontal="center" vertical="center"/>
      <protection hidden="1"/>
    </xf>
    <xf numFmtId="0" fontId="22" fillId="0" borderId="44" xfId="0" applyFont="1" applyBorder="1" applyProtection="1">
      <protection locked="0"/>
    </xf>
    <xf numFmtId="4" fontId="22" fillId="5" borderId="41" xfId="0" applyNumberFormat="1" applyFont="1" applyFill="1" applyBorder="1" applyAlignment="1" applyProtection="1">
      <alignment horizontal="center" vertical="center"/>
      <protection hidden="1"/>
    </xf>
    <xf numFmtId="0" fontId="0" fillId="0" borderId="0" xfId="0" applyFont="1" applyBorder="1"/>
    <xf numFmtId="0" fontId="0" fillId="0" borderId="0" xfId="0" applyFont="1" applyBorder="1" applyAlignment="1">
      <alignment horizontal="center"/>
    </xf>
    <xf numFmtId="9" fontId="0" fillId="0" borderId="0" xfId="3" applyFont="1" applyBorder="1"/>
    <xf numFmtId="10" fontId="0" fillId="0" borderId="0" xfId="0" applyNumberFormat="1" applyFont="1" applyBorder="1"/>
    <xf numFmtId="10" fontId="32" fillId="0" borderId="13" xfId="0" applyNumberFormat="1" applyFont="1" applyBorder="1" applyAlignment="1">
      <alignment horizontal="center" vertical="center" wrapText="1"/>
    </xf>
    <xf numFmtId="0" fontId="12" fillId="0" borderId="0" xfId="0" applyFont="1" applyAlignment="1" applyProtection="1">
      <alignment horizontal="center"/>
      <protection hidden="1"/>
    </xf>
    <xf numFmtId="0" fontId="0" fillId="0" borderId="0" xfId="0" applyFont="1"/>
    <xf numFmtId="0" fontId="5" fillId="4" borderId="0" xfId="0" applyFont="1" applyFill="1" applyAlignment="1" applyProtection="1">
      <alignment horizontal="center"/>
      <protection hidden="1"/>
    </xf>
    <xf numFmtId="4" fontId="5" fillId="4" borderId="0" xfId="0" applyNumberFormat="1" applyFont="1" applyFill="1" applyProtection="1">
      <protection hidden="1"/>
    </xf>
    <xf numFmtId="164" fontId="5" fillId="4" borderId="0" xfId="5" applyFont="1" applyFill="1" applyAlignment="1" applyProtection="1">
      <protection hidden="1"/>
    </xf>
    <xf numFmtId="0" fontId="5" fillId="4" borderId="0" xfId="0" applyFont="1" applyFill="1" applyProtection="1">
      <protection hidden="1"/>
    </xf>
    <xf numFmtId="0" fontId="6" fillId="0" borderId="0" xfId="0" applyFont="1" applyFill="1" applyBorder="1" applyAlignment="1" applyProtection="1">
      <alignment horizontal="center" vertical="center" wrapText="1"/>
      <protection hidden="1"/>
    </xf>
    <xf numFmtId="0" fontId="6" fillId="0" borderId="0" xfId="0" applyFont="1" applyFill="1" applyBorder="1" applyAlignment="1" applyProtection="1">
      <alignment vertical="center" wrapText="1"/>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9" fontId="33" fillId="0" borderId="13" xfId="0" applyNumberFormat="1" applyFont="1" applyBorder="1" applyAlignment="1">
      <alignment horizontal="center" vertical="center" wrapText="1"/>
    </xf>
    <xf numFmtId="10" fontId="33" fillId="0" borderId="13" xfId="0" applyNumberFormat="1" applyFont="1" applyBorder="1" applyAlignment="1">
      <alignment horizontal="center" vertical="center" wrapText="1"/>
    </xf>
    <xf numFmtId="0" fontId="5" fillId="4" borderId="13" xfId="2" applyFont="1" applyFill="1" applyBorder="1" applyAlignment="1">
      <alignment horizontal="left" vertical="center" wrapText="1"/>
    </xf>
    <xf numFmtId="0" fontId="15" fillId="4" borderId="13" xfId="2" applyFont="1" applyFill="1" applyBorder="1" applyAlignment="1">
      <alignment horizontal="left" vertical="center" wrapText="1"/>
    </xf>
    <xf numFmtId="0" fontId="15" fillId="4" borderId="13" xfId="2" applyFont="1" applyFill="1" applyBorder="1" applyAlignment="1">
      <alignment horizontal="center" vertical="center" wrapText="1"/>
    </xf>
    <xf numFmtId="14" fontId="15" fillId="4" borderId="13" xfId="2" applyNumberFormat="1" applyFont="1" applyFill="1" applyBorder="1" applyAlignment="1">
      <alignment horizontal="center" vertical="center" wrapText="1"/>
    </xf>
    <xf numFmtId="0" fontId="15" fillId="0" borderId="13" xfId="2" applyFont="1" applyBorder="1" applyAlignment="1">
      <alignment horizontal="center" vertical="center" wrapText="1"/>
    </xf>
    <xf numFmtId="0" fontId="15" fillId="3" borderId="13" xfId="2" applyFont="1" applyFill="1" applyBorder="1" applyAlignment="1" applyProtection="1">
      <alignment horizontal="center" vertical="center" wrapText="1"/>
      <protection locked="0"/>
    </xf>
    <xf numFmtId="0" fontId="0" fillId="4" borderId="13" xfId="0" applyFill="1" applyBorder="1" applyAlignment="1">
      <alignment horizontal="left"/>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0" xfId="0" applyFont="1" applyFill="1" applyBorder="1" applyAlignment="1" applyProtection="1">
      <alignment horizontal="center" vertical="center" textRotation="45"/>
      <protection hidden="1"/>
    </xf>
    <xf numFmtId="0" fontId="5" fillId="0" borderId="21" xfId="0" applyFont="1" applyFill="1" applyBorder="1" applyAlignment="1" applyProtection="1">
      <alignment horizontal="center" vertical="center" textRotation="45"/>
      <protection hidden="1"/>
    </xf>
    <xf numFmtId="0" fontId="15" fillId="4" borderId="14" xfId="2" applyFont="1" applyFill="1" applyBorder="1" applyAlignment="1">
      <alignment horizontal="left" vertical="center" wrapText="1"/>
    </xf>
    <xf numFmtId="0" fontId="14" fillId="0" borderId="0" xfId="0" applyFont="1" applyBorder="1" applyAlignment="1" applyProtection="1">
      <alignment horizontal="left"/>
      <protection hidden="1"/>
    </xf>
    <xf numFmtId="0" fontId="14" fillId="0" borderId="0" xfId="0" applyFont="1" applyAlignment="1" applyProtection="1">
      <alignment horizontal="left"/>
      <protection hidden="1"/>
    </xf>
    <xf numFmtId="0" fontId="5" fillId="0" borderId="28" xfId="0" applyFont="1" applyFill="1" applyBorder="1" applyAlignment="1" applyProtection="1">
      <alignment horizontal="left" shrinkToFit="1"/>
      <protection hidden="1"/>
    </xf>
    <xf numFmtId="0" fontId="5" fillId="0" borderId="29" xfId="0" applyFont="1" applyFill="1" applyBorder="1" applyAlignment="1" applyProtection="1">
      <alignment horizontal="left" shrinkToFit="1"/>
      <protection hidden="1"/>
    </xf>
    <xf numFmtId="4" fontId="5" fillId="5" borderId="36"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5" fillId="0" borderId="0" xfId="0" applyFont="1" applyFill="1" applyAlignment="1" applyProtection="1">
      <alignment horizontal="left"/>
      <protection hidden="1"/>
    </xf>
    <xf numFmtId="0" fontId="5" fillId="0" borderId="33" xfId="0" applyFont="1" applyFill="1" applyBorder="1" applyAlignment="1" applyProtection="1">
      <alignment horizontal="left" shrinkToFit="1"/>
      <protection hidden="1"/>
    </xf>
    <xf numFmtId="0" fontId="5" fillId="0" borderId="34" xfId="0" applyFont="1" applyFill="1" applyBorder="1" applyAlignment="1" applyProtection="1">
      <alignment horizontal="left" shrinkToFit="1"/>
      <protection hidden="1"/>
    </xf>
    <xf numFmtId="0" fontId="5" fillId="0" borderId="35"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4" fontId="5" fillId="4" borderId="28" xfId="0" applyNumberFormat="1" applyFont="1" applyFill="1" applyBorder="1" applyAlignment="1" applyProtection="1">
      <alignment horizontal="right"/>
      <protection locked="0"/>
    </xf>
    <xf numFmtId="4" fontId="5" fillId="4" borderId="30" xfId="0" applyNumberFormat="1" applyFont="1" applyFill="1" applyBorder="1" applyAlignment="1" applyProtection="1">
      <alignment horizontal="right"/>
      <protection locked="0"/>
    </xf>
    <xf numFmtId="0" fontId="14" fillId="0" borderId="31" xfId="0" applyFont="1" applyBorder="1" applyAlignment="1" applyProtection="1">
      <alignment horizontal="left"/>
      <protection hidden="1"/>
    </xf>
    <xf numFmtId="0" fontId="5" fillId="0" borderId="28" xfId="0" applyFont="1" applyFill="1" applyBorder="1" applyAlignment="1" applyProtection="1">
      <alignment horizontal="left" vertical="center" wrapText="1" shrinkToFit="1"/>
      <protection hidden="1"/>
    </xf>
    <xf numFmtId="0" fontId="5" fillId="0" borderId="29" xfId="0" applyFont="1" applyFill="1" applyBorder="1" applyAlignment="1" applyProtection="1">
      <alignment horizontal="left" vertical="center" wrapText="1" shrinkToFit="1"/>
      <protection hidden="1"/>
    </xf>
    <xf numFmtId="0" fontId="5" fillId="0" borderId="30" xfId="0" applyFont="1" applyFill="1" applyBorder="1" applyAlignment="1" applyProtection="1">
      <alignment horizontal="left" vertical="center" wrapText="1" shrinkToFit="1"/>
      <protection hidden="1"/>
    </xf>
    <xf numFmtId="10" fontId="5" fillId="4" borderId="28" xfId="3" applyNumberFormat="1" applyFont="1" applyFill="1" applyBorder="1" applyAlignment="1" applyProtection="1">
      <alignment horizontal="right"/>
      <protection locked="0"/>
    </xf>
    <xf numFmtId="10" fontId="5" fillId="4" borderId="30" xfId="3" applyNumberFormat="1" applyFont="1" applyFill="1" applyBorder="1" applyAlignment="1" applyProtection="1">
      <alignment horizontal="right"/>
      <protection locked="0"/>
    </xf>
    <xf numFmtId="0" fontId="5" fillId="0" borderId="32" xfId="0" applyFont="1" applyFill="1" applyBorder="1" applyAlignment="1" applyProtection="1">
      <alignment horizontal="right"/>
      <protection hidden="1"/>
    </xf>
    <xf numFmtId="0" fontId="5" fillId="0" borderId="30" xfId="0" applyFont="1" applyFill="1" applyBorder="1" applyAlignment="1" applyProtection="1">
      <alignment horizontal="left" shrinkToFit="1"/>
      <protection hidden="1"/>
    </xf>
    <xf numFmtId="2" fontId="5" fillId="3" borderId="13" xfId="0" applyNumberFormat="1" applyFont="1" applyFill="1" applyBorder="1" applyAlignment="1" applyProtection="1">
      <alignment horizontal="right"/>
      <protection hidden="1"/>
    </xf>
    <xf numFmtId="2" fontId="5" fillId="0" borderId="28" xfId="0" applyNumberFormat="1" applyFont="1" applyFill="1" applyBorder="1" applyAlignment="1" applyProtection="1">
      <alignment horizontal="left" vertical="top"/>
      <protection locked="0" hidden="1"/>
    </xf>
    <xf numFmtId="2" fontId="5" fillId="0" borderId="30" xfId="0" applyNumberFormat="1" applyFont="1" applyFill="1" applyBorder="1" applyAlignment="1" applyProtection="1">
      <alignment horizontal="left" vertical="top"/>
      <protection locked="0" hidden="1"/>
    </xf>
    <xf numFmtId="0" fontId="5" fillId="3" borderId="13" xfId="0" applyNumberFormat="1" applyFont="1" applyFill="1" applyBorder="1" applyAlignment="1" applyProtection="1">
      <alignment horizontal="right"/>
      <protection locked="0" hidden="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0" fontId="16" fillId="0" borderId="28" xfId="1" applyFont="1" applyFill="1" applyBorder="1" applyAlignment="1" applyProtection="1">
      <alignment horizontal="left" vertical="center" wrapText="1"/>
      <protection hidden="1"/>
    </xf>
    <xf numFmtId="0" fontId="16" fillId="0" borderId="29" xfId="1" applyFont="1" applyFill="1" applyBorder="1" applyAlignment="1" applyProtection="1">
      <alignment horizontal="left" vertical="center" wrapText="1"/>
      <protection hidden="1"/>
    </xf>
    <xf numFmtId="0" fontId="16" fillId="0" borderId="30" xfId="1" applyFont="1" applyFill="1" applyBorder="1" applyAlignment="1" applyProtection="1">
      <alignment horizontal="left" vertical="center" wrapText="1"/>
      <protection hidden="1"/>
    </xf>
    <xf numFmtId="0" fontId="11" fillId="0" borderId="30" xfId="0" applyFont="1" applyBorder="1" applyAlignment="1">
      <alignment horizontal="left" vertical="center" wrapText="1"/>
    </xf>
    <xf numFmtId="0" fontId="17"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18" fillId="4" borderId="0" xfId="2" applyFont="1" applyFill="1" applyBorder="1" applyAlignment="1" applyProtection="1">
      <alignment horizontal="left" vertical="center" wrapText="1"/>
      <protection hidden="1"/>
    </xf>
    <xf numFmtId="0" fontId="21" fillId="0" borderId="48" xfId="0" applyFont="1" applyFill="1" applyBorder="1" applyAlignment="1" applyProtection="1">
      <alignment horizontal="left" vertical="center"/>
      <protection hidden="1"/>
    </xf>
    <xf numFmtId="0" fontId="21" fillId="0" borderId="49" xfId="0" applyFont="1" applyFill="1" applyBorder="1" applyAlignment="1" applyProtection="1">
      <alignment horizontal="left" vertical="center"/>
      <protection hidden="1"/>
    </xf>
    <xf numFmtId="0" fontId="21" fillId="0" borderId="50" xfId="0" applyFont="1" applyFill="1" applyBorder="1" applyAlignment="1" applyProtection="1">
      <alignment horizontal="left" vertical="center"/>
      <protection hidden="1"/>
    </xf>
    <xf numFmtId="0" fontId="22" fillId="0" borderId="48" xfId="0" applyFont="1" applyFill="1" applyBorder="1" applyAlignment="1" applyProtection="1">
      <alignment horizontal="left" vertical="center" wrapText="1"/>
      <protection hidden="1"/>
    </xf>
    <xf numFmtId="0" fontId="22" fillId="0" borderId="49" xfId="0" applyFont="1" applyFill="1" applyBorder="1" applyAlignment="1" applyProtection="1">
      <alignment horizontal="left" vertical="center" wrapText="1"/>
      <protection hidden="1"/>
    </xf>
    <xf numFmtId="0" fontId="22" fillId="0" borderId="50" xfId="0" applyFont="1" applyFill="1" applyBorder="1" applyAlignment="1" applyProtection="1">
      <alignment horizontal="left" vertical="center" wrapText="1"/>
      <protection hidden="1"/>
    </xf>
    <xf numFmtId="0" fontId="21" fillId="0" borderId="59" xfId="0" applyFont="1" applyFill="1" applyBorder="1" applyAlignment="1" applyProtection="1">
      <alignment horizontal="left" vertical="center" wrapText="1"/>
      <protection hidden="1"/>
    </xf>
    <xf numFmtId="0" fontId="21" fillId="0" borderId="60" xfId="0" applyFont="1" applyFill="1" applyBorder="1" applyAlignment="1" applyProtection="1">
      <alignment horizontal="left" vertical="center" wrapText="1"/>
      <protection hidden="1"/>
    </xf>
    <xf numFmtId="0" fontId="21" fillId="0" borderId="61" xfId="0" applyFont="1" applyFill="1" applyBorder="1" applyAlignment="1" applyProtection="1">
      <alignment horizontal="left" vertical="center" wrapText="1"/>
      <protection hidden="1"/>
    </xf>
    <xf numFmtId="0" fontId="21" fillId="0" borderId="51" xfId="0" applyFont="1" applyFill="1" applyBorder="1" applyAlignment="1" applyProtection="1">
      <alignment horizontal="left" vertical="center" wrapText="1"/>
      <protection hidden="1"/>
    </xf>
    <xf numFmtId="0" fontId="21" fillId="0" borderId="52" xfId="0" applyFont="1" applyFill="1" applyBorder="1" applyAlignment="1" applyProtection="1">
      <alignment horizontal="left" vertical="center" wrapText="1"/>
      <protection hidden="1"/>
    </xf>
    <xf numFmtId="0" fontId="21" fillId="0" borderId="53" xfId="0" applyFont="1" applyFill="1" applyBorder="1" applyAlignment="1" applyProtection="1">
      <alignment horizontal="left" vertical="center" wrapText="1"/>
      <protection hidden="1"/>
    </xf>
    <xf numFmtId="0" fontId="30" fillId="0" borderId="55" xfId="0" applyFont="1" applyFill="1" applyBorder="1" applyAlignment="1" applyProtection="1">
      <alignment horizontal="left" vertical="center" wrapText="1"/>
      <protection hidden="1"/>
    </xf>
    <xf numFmtId="0" fontId="30" fillId="0" borderId="56" xfId="0" applyFont="1" applyFill="1" applyBorder="1" applyAlignment="1" applyProtection="1">
      <alignment horizontal="left" vertical="center" wrapText="1"/>
      <protection hidden="1"/>
    </xf>
    <xf numFmtId="0" fontId="30" fillId="0" borderId="57" xfId="0" applyFont="1" applyFill="1" applyBorder="1" applyAlignment="1" applyProtection="1">
      <alignment horizontal="left" vertical="center" wrapText="1"/>
      <protection hidden="1"/>
    </xf>
    <xf numFmtId="0" fontId="21" fillId="0" borderId="51" xfId="0" applyFont="1" applyFill="1" applyBorder="1" applyAlignment="1" applyProtection="1">
      <alignment horizontal="left" vertical="center"/>
      <protection hidden="1"/>
    </xf>
    <xf numFmtId="0" fontId="21" fillId="0" borderId="52" xfId="0" applyFont="1" applyFill="1" applyBorder="1" applyAlignment="1" applyProtection="1">
      <alignment horizontal="left" vertical="center"/>
      <protection hidden="1"/>
    </xf>
    <xf numFmtId="0" fontId="19" fillId="0" borderId="0" xfId="0" applyFont="1" applyAlignment="1" applyProtection="1">
      <alignment horizontal="center" wrapText="1"/>
      <protection hidden="1"/>
    </xf>
    <xf numFmtId="0" fontId="21" fillId="0" borderId="45" xfId="0" applyFont="1" applyFill="1" applyBorder="1" applyAlignment="1" applyProtection="1">
      <alignment horizontal="left" vertical="center"/>
      <protection hidden="1"/>
    </xf>
    <xf numFmtId="0" fontId="21" fillId="0" borderId="46" xfId="0" applyFont="1" applyFill="1" applyBorder="1" applyAlignment="1" applyProtection="1">
      <alignment horizontal="left" vertical="center"/>
      <protection hidden="1"/>
    </xf>
    <xf numFmtId="0" fontId="21" fillId="0" borderId="47" xfId="0" applyFont="1" applyFill="1" applyBorder="1" applyAlignment="1" applyProtection="1">
      <alignment horizontal="left" vertical="center"/>
      <protection hidden="1"/>
    </xf>
    <xf numFmtId="0" fontId="22" fillId="4" borderId="48" xfId="0" applyFont="1" applyFill="1" applyBorder="1" applyAlignment="1" applyProtection="1">
      <alignment horizontal="left" vertical="center"/>
      <protection hidden="1"/>
    </xf>
    <xf numFmtId="0" fontId="22" fillId="4" borderId="49" xfId="0" applyFont="1" applyFill="1" applyBorder="1" applyAlignment="1" applyProtection="1">
      <alignment horizontal="left" vertical="center"/>
      <protection hidden="1"/>
    </xf>
    <xf numFmtId="0" fontId="22" fillId="4" borderId="50" xfId="0" applyFont="1" applyFill="1" applyBorder="1" applyAlignment="1" applyProtection="1">
      <alignment horizontal="left" vertical="center"/>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19050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19050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1581150</xdr:colOff>
          <xdr:row>2</xdr:row>
          <xdr:rowOff>0</xdr:rowOff>
        </xdr:from>
        <xdr:to>
          <xdr:col>4</xdr:col>
          <xdr:colOff>19050</xdr:colOff>
          <xdr:row>2</xdr:row>
          <xdr:rowOff>247650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0</xdr:colOff>
      <xdr:row>0</xdr:row>
      <xdr:rowOff>0</xdr:rowOff>
    </xdr:from>
    <xdr:to>
      <xdr:col>1</xdr:col>
      <xdr:colOff>314665</xdr:colOff>
      <xdr:row>0</xdr:row>
      <xdr:rowOff>388173</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39308" cy="388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28515625" defaultRowHeight="15" zeroHeight="1" x14ac:dyDescent="0.25"/>
  <cols>
    <col min="1" max="1" width="10.7109375" style="2" customWidth="1"/>
    <col min="2" max="2" width="14.28515625" style="2" customWidth="1"/>
    <col min="3" max="3" width="12" style="2" customWidth="1"/>
    <col min="4" max="4" width="12.42578125" style="2" customWidth="1"/>
    <col min="5" max="5" width="13.28515625" style="2" customWidth="1"/>
    <col min="6" max="6" width="11.5703125" style="2" customWidth="1"/>
    <col min="7" max="7" width="12.28515625" style="2" customWidth="1"/>
    <col min="8" max="8" width="12.42578125" style="2" customWidth="1"/>
    <col min="9" max="9" width="14.7109375" style="3" customWidth="1"/>
    <col min="10" max="10" width="12.42578125" style="3" customWidth="1"/>
    <col min="11" max="11" width="12.28515625" style="3" customWidth="1"/>
    <col min="12" max="12" width="12.42578125" style="3" customWidth="1"/>
    <col min="13" max="13" width="12" style="3" customWidth="1"/>
    <col min="14" max="14" width="13" style="3" customWidth="1"/>
    <col min="15" max="15" width="12" style="1" customWidth="1"/>
    <col min="16" max="16" width="13.28515625" style="1" customWidth="1"/>
    <col min="17" max="17" width="12.28515625" style="1" hidden="1" customWidth="1"/>
    <col min="18" max="18" width="12.28515625" style="2" hidden="1" customWidth="1"/>
    <col min="19" max="19" width="12.7109375" style="2" hidden="1" customWidth="1"/>
    <col min="20" max="20" width="11.7109375" style="2" hidden="1" customWidth="1"/>
    <col min="21" max="21" width="12.28515625" style="2" hidden="1" customWidth="1"/>
    <col min="22" max="22" width="12.7109375" style="2" hidden="1" customWidth="1"/>
    <col min="23" max="23" width="10.7109375" style="2" hidden="1" customWidth="1"/>
    <col min="24" max="29" width="9.28515625" style="2" hidden="1" customWidth="1"/>
    <col min="30" max="39" width="9.28515625" style="2" customWidth="1"/>
    <col min="40" max="240" width="9.28515625" style="2"/>
    <col min="241" max="241" width="13.7109375" style="2" customWidth="1"/>
    <col min="242" max="16384" width="9.28515625" style="2"/>
  </cols>
  <sheetData>
    <row r="1" spans="1:28" ht="27.75" customHeight="1" x14ac:dyDescent="0.25">
      <c r="A1" s="153" t="s">
        <v>62</v>
      </c>
      <c r="B1" s="153"/>
      <c r="C1" s="153"/>
      <c r="D1" s="153"/>
      <c r="E1" s="153"/>
      <c r="F1" s="153"/>
      <c r="G1" s="153"/>
      <c r="H1" s="153"/>
      <c r="I1" s="153"/>
      <c r="O1" s="2"/>
    </row>
    <row r="2" spans="1:28" ht="27.75" customHeight="1" x14ac:dyDescent="0.25">
      <c r="A2" s="181" t="s">
        <v>3</v>
      </c>
      <c r="B2" s="181"/>
      <c r="C2" s="181"/>
      <c r="D2" s="181"/>
      <c r="E2" s="181"/>
      <c r="F2" s="181"/>
      <c r="G2" s="181"/>
      <c r="H2" s="181"/>
      <c r="I2" s="181"/>
    </row>
    <row r="3" spans="1:28" ht="11.25" customHeight="1" x14ac:dyDescent="0.25">
      <c r="A3" s="182" t="s">
        <v>11</v>
      </c>
      <c r="B3" s="182"/>
      <c r="C3" s="182"/>
      <c r="D3" s="182"/>
      <c r="E3" s="182"/>
      <c r="F3" s="182"/>
      <c r="G3" s="182"/>
      <c r="H3" s="182"/>
      <c r="I3" s="182"/>
    </row>
    <row r="4" spans="1:28" ht="40.5" customHeight="1" x14ac:dyDescent="0.25">
      <c r="A4" s="183" t="s">
        <v>70</v>
      </c>
      <c r="B4" s="184"/>
      <c r="C4" s="184"/>
      <c r="D4" s="184"/>
      <c r="E4" s="184"/>
      <c r="F4" s="184"/>
      <c r="G4" s="184"/>
      <c r="H4" s="184"/>
      <c r="I4" s="184"/>
    </row>
    <row r="5" spans="1:28" x14ac:dyDescent="0.25">
      <c r="A5" s="185" t="s">
        <v>18</v>
      </c>
      <c r="B5" s="186"/>
      <c r="C5" s="186"/>
      <c r="D5" s="186"/>
      <c r="E5" s="186"/>
      <c r="F5" s="186"/>
      <c r="G5" s="186"/>
      <c r="H5" s="186"/>
      <c r="I5" s="186"/>
      <c r="J5" s="33"/>
      <c r="K5" s="15"/>
      <c r="L5" s="15"/>
      <c r="M5" s="15"/>
      <c r="N5" s="15"/>
      <c r="R5" s="1"/>
      <c r="S5" s="1"/>
      <c r="T5" s="1"/>
      <c r="U5" s="1"/>
      <c r="V5" s="1"/>
      <c r="W5" s="1"/>
    </row>
    <row r="6" spans="1:28" ht="58.5" hidden="1" customHeight="1" x14ac:dyDescent="0.25">
      <c r="A6" s="177" t="s">
        <v>50</v>
      </c>
      <c r="B6" s="178"/>
      <c r="C6" s="178"/>
      <c r="D6" s="178"/>
      <c r="E6" s="178"/>
      <c r="F6" s="178"/>
      <c r="G6" s="179"/>
      <c r="H6" s="177" t="s">
        <v>51</v>
      </c>
      <c r="I6" s="180"/>
      <c r="J6" s="40"/>
      <c r="K6" s="40"/>
      <c r="L6" s="38"/>
      <c r="M6" s="38"/>
      <c r="N6" s="38"/>
      <c r="R6" s="1"/>
      <c r="S6" s="1"/>
      <c r="T6" s="1"/>
      <c r="U6" s="1"/>
      <c r="V6" s="1"/>
      <c r="W6" s="1"/>
    </row>
    <row r="7" spans="1:28" hidden="1" x14ac:dyDescent="0.25">
      <c r="A7" s="172" t="s">
        <v>15</v>
      </c>
      <c r="B7" s="172"/>
      <c r="C7" s="172"/>
      <c r="D7" s="172"/>
      <c r="E7" s="172"/>
      <c r="F7" s="172"/>
      <c r="G7" s="172"/>
      <c r="H7" s="173">
        <v>0.2</v>
      </c>
      <c r="I7" s="173"/>
      <c r="J7" s="55"/>
      <c r="K7" s="32"/>
      <c r="L7" s="32"/>
      <c r="M7" s="32"/>
      <c r="N7" s="32"/>
      <c r="O7" s="32"/>
      <c r="P7" s="2"/>
      <c r="Q7" s="2"/>
      <c r="S7" s="16"/>
      <c r="T7" s="16"/>
      <c r="U7" s="16"/>
      <c r="V7" s="16"/>
      <c r="W7" s="17"/>
      <c r="X7" s="1"/>
      <c r="Y7" s="1"/>
      <c r="AA7" s="1" t="s">
        <v>2</v>
      </c>
      <c r="AB7" s="26" t="s">
        <v>0</v>
      </c>
    </row>
    <row r="8" spans="1:28" x14ac:dyDescent="0.25">
      <c r="A8" s="172" t="s">
        <v>4</v>
      </c>
      <c r="B8" s="172"/>
      <c r="C8" s="172"/>
      <c r="D8" s="172"/>
      <c r="E8" s="172"/>
      <c r="F8" s="172"/>
      <c r="G8" s="172"/>
      <c r="H8" s="174">
        <v>1000000</v>
      </c>
      <c r="I8" s="174"/>
      <c r="J8" s="55"/>
      <c r="K8" s="32"/>
      <c r="L8" s="32"/>
      <c r="M8" s="32"/>
      <c r="N8" s="32"/>
      <c r="O8" s="32"/>
      <c r="P8" s="2"/>
      <c r="Q8" s="2"/>
      <c r="W8" s="18"/>
      <c r="X8" s="1"/>
      <c r="Y8" s="1"/>
      <c r="AA8" s="2" t="s">
        <v>14</v>
      </c>
      <c r="AB8" s="26" t="s">
        <v>1</v>
      </c>
    </row>
    <row r="9" spans="1:28" x14ac:dyDescent="0.25">
      <c r="A9" s="175" t="s">
        <v>12</v>
      </c>
      <c r="B9" s="175"/>
      <c r="C9" s="175"/>
      <c r="D9" s="175"/>
      <c r="E9" s="175"/>
      <c r="F9" s="175"/>
      <c r="G9" s="175"/>
      <c r="H9" s="176">
        <v>12</v>
      </c>
      <c r="I9" s="176"/>
      <c r="J9" s="55"/>
      <c r="K9" s="32"/>
      <c r="L9" s="32"/>
      <c r="M9" s="32"/>
      <c r="N9" s="32"/>
      <c r="O9" s="32"/>
      <c r="P9" s="2"/>
      <c r="Q9" s="2"/>
      <c r="S9" s="19"/>
      <c r="T9" s="19"/>
      <c r="U9" s="19"/>
      <c r="V9" s="19"/>
      <c r="W9" s="18"/>
      <c r="X9" s="1"/>
      <c r="Y9" s="1"/>
    </row>
    <row r="10" spans="1:28" x14ac:dyDescent="0.25">
      <c r="A10" s="149" t="s">
        <v>17</v>
      </c>
      <c r="B10" s="150"/>
      <c r="C10" s="150"/>
      <c r="D10" s="150"/>
      <c r="E10" s="150"/>
      <c r="F10" s="150"/>
      <c r="G10" s="167"/>
      <c r="H10" s="168">
        <v>21.5</v>
      </c>
      <c r="I10" s="168"/>
      <c r="J10" s="55"/>
      <c r="K10" s="32"/>
      <c r="L10" s="32"/>
      <c r="M10" s="32"/>
      <c r="N10" s="32"/>
      <c r="O10" s="32"/>
      <c r="P10" s="2"/>
      <c r="Q10" s="2"/>
      <c r="S10" s="19"/>
      <c r="T10" s="19"/>
      <c r="U10" s="19"/>
      <c r="V10" s="19"/>
      <c r="W10" s="25"/>
      <c r="X10" s="1"/>
      <c r="Y10" s="1"/>
    </row>
    <row r="11" spans="1:28" hidden="1" x14ac:dyDescent="0.25">
      <c r="A11" s="149" t="s">
        <v>66</v>
      </c>
      <c r="B11" s="150"/>
      <c r="C11" s="150"/>
      <c r="D11" s="150"/>
      <c r="E11" s="150"/>
      <c r="F11" s="150"/>
      <c r="G11" s="167"/>
      <c r="H11" s="169" t="s">
        <v>68</v>
      </c>
      <c r="I11" s="170"/>
      <c r="J11" s="55"/>
      <c r="K11" s="32"/>
      <c r="L11" s="32"/>
      <c r="M11" s="32"/>
      <c r="N11" s="32"/>
      <c r="O11" s="32"/>
      <c r="P11" s="2"/>
      <c r="Q11" s="2"/>
      <c r="S11" s="19"/>
      <c r="T11" s="19"/>
      <c r="U11" s="19"/>
      <c r="V11" s="19"/>
      <c r="W11" s="25"/>
      <c r="X11" s="1"/>
      <c r="Y11" s="1"/>
      <c r="AB11" s="54" t="s">
        <v>67</v>
      </c>
    </row>
    <row r="12" spans="1:28" ht="24" customHeight="1" x14ac:dyDescent="0.25">
      <c r="A12" s="149" t="s">
        <v>13</v>
      </c>
      <c r="B12" s="150"/>
      <c r="C12" s="150"/>
      <c r="D12" s="150"/>
      <c r="E12" s="150"/>
      <c r="F12" s="150"/>
      <c r="G12" s="167"/>
      <c r="H12" s="171">
        <v>2</v>
      </c>
      <c r="I12" s="171"/>
      <c r="J12" s="147"/>
      <c r="K12" s="148"/>
      <c r="L12" s="148"/>
      <c r="M12" s="148"/>
      <c r="N12" s="148"/>
      <c r="O12" s="148"/>
      <c r="R12" s="1"/>
      <c r="S12" s="1"/>
      <c r="T12" s="1"/>
      <c r="U12" s="1"/>
      <c r="V12" s="1"/>
      <c r="W12" s="20"/>
      <c r="X12" s="1"/>
      <c r="Y12" s="1"/>
      <c r="AA12" s="51"/>
      <c r="AB12" s="54" t="s">
        <v>68</v>
      </c>
    </row>
    <row r="13" spans="1:28" hidden="1" x14ac:dyDescent="0.25">
      <c r="A13" s="149" t="str">
        <f>CONCATENATE("Месячный платеж по кредиту, ",L17)</f>
        <v xml:space="preserve">Месячный платеж по кредиту, </v>
      </c>
      <c r="B13" s="150"/>
      <c r="C13" s="150"/>
      <c r="D13" s="150"/>
      <c r="E13" s="150"/>
      <c r="F13" s="150"/>
      <c r="G13" s="44"/>
      <c r="H13" s="151">
        <f>IF(data=1,sumkred/strok,sumkred*PROC/100/((1-POWER(1+PROC/1200,-strok))*12))</f>
        <v>93353.909587601942</v>
      </c>
      <c r="I13" s="152"/>
      <c r="J13" s="35"/>
      <c r="K13" s="27"/>
      <c r="L13" s="153"/>
      <c r="M13" s="153"/>
      <c r="N13" s="153"/>
      <c r="O13" s="37"/>
      <c r="P13" s="28"/>
      <c r="Q13" s="28"/>
      <c r="R13" s="1"/>
      <c r="S13" s="1"/>
      <c r="T13" s="1"/>
      <c r="U13" s="1"/>
      <c r="V13" s="1"/>
      <c r="W13" s="20"/>
      <c r="X13" s="1"/>
      <c r="Y13" s="1"/>
    </row>
    <row r="14" spans="1:28" x14ac:dyDescent="0.25">
      <c r="A14" s="154" t="s">
        <v>52</v>
      </c>
      <c r="B14" s="155"/>
      <c r="C14" s="155"/>
      <c r="D14" s="155"/>
      <c r="E14" s="155"/>
      <c r="F14" s="155"/>
      <c r="G14" s="156"/>
      <c r="H14" s="157">
        <v>1.4999999999999999E-2</v>
      </c>
      <c r="I14" s="157"/>
      <c r="J14" s="147"/>
      <c r="K14" s="148"/>
      <c r="L14" s="148"/>
      <c r="M14" s="148"/>
      <c r="N14" s="148"/>
      <c r="O14" s="148"/>
      <c r="P14" s="28"/>
      <c r="Q14" s="28"/>
      <c r="R14" s="1"/>
      <c r="S14" s="1"/>
      <c r="T14" s="1"/>
      <c r="U14" s="1"/>
      <c r="V14" s="1"/>
      <c r="W14" s="25"/>
      <c r="X14" s="1"/>
      <c r="Y14" s="1"/>
      <c r="AA14" s="52">
        <v>5.0000000000000001E-3</v>
      </c>
    </row>
    <row r="15" spans="1:28" ht="15" customHeight="1" x14ac:dyDescent="0.25">
      <c r="A15" s="154" t="s">
        <v>63</v>
      </c>
      <c r="B15" s="155"/>
      <c r="C15" s="155"/>
      <c r="D15" s="155"/>
      <c r="E15" s="155"/>
      <c r="F15" s="155"/>
      <c r="G15" s="156"/>
      <c r="H15" s="158">
        <v>0</v>
      </c>
      <c r="I15" s="159"/>
      <c r="J15" s="160"/>
      <c r="K15" s="147"/>
      <c r="L15" s="147"/>
      <c r="M15" s="147"/>
      <c r="N15" s="147"/>
      <c r="O15" s="147"/>
      <c r="P15" s="28"/>
      <c r="Q15" s="28"/>
      <c r="R15" s="1"/>
      <c r="S15" s="1"/>
      <c r="T15" s="1"/>
      <c r="U15" s="1"/>
      <c r="V15" s="1"/>
      <c r="W15" s="25"/>
      <c r="X15" s="1"/>
      <c r="Y15" s="1"/>
      <c r="AA15" s="52">
        <v>7.0000000000000001E-3</v>
      </c>
    </row>
    <row r="16" spans="1:28" ht="34.5" customHeight="1" x14ac:dyDescent="0.25">
      <c r="A16" s="161" t="s">
        <v>65</v>
      </c>
      <c r="B16" s="162"/>
      <c r="C16" s="162"/>
      <c r="D16" s="162"/>
      <c r="E16" s="162"/>
      <c r="F16" s="162"/>
      <c r="G16" s="163"/>
      <c r="H16" s="164">
        <v>0.01</v>
      </c>
      <c r="I16" s="165"/>
      <c r="J16" s="160"/>
      <c r="K16" s="147"/>
      <c r="L16" s="147"/>
      <c r="M16" s="147"/>
      <c r="N16" s="147"/>
      <c r="O16" s="147"/>
      <c r="P16" s="28"/>
      <c r="Q16" s="28"/>
      <c r="R16" s="1"/>
      <c r="S16" s="1"/>
      <c r="T16" s="1"/>
      <c r="U16" s="1"/>
      <c r="V16" s="1"/>
      <c r="W16" s="25"/>
      <c r="X16" s="1"/>
      <c r="Y16" s="1"/>
      <c r="AA16" s="51">
        <v>0.01</v>
      </c>
    </row>
    <row r="17" spans="1:23" ht="15.75" thickBot="1" x14ac:dyDescent="0.3">
      <c r="A17" s="21">
        <v>2</v>
      </c>
      <c r="B17" s="1"/>
      <c r="C17" s="1"/>
      <c r="D17" s="1"/>
      <c r="E17" s="1"/>
      <c r="F17" s="1"/>
      <c r="G17" s="1"/>
      <c r="I17" s="34"/>
      <c r="J17" s="34"/>
      <c r="K17" s="34"/>
      <c r="L17" s="166"/>
      <c r="M17" s="166"/>
      <c r="N17" s="166"/>
      <c r="O17" s="166"/>
      <c r="P17" s="34"/>
      <c r="Q17" s="34"/>
      <c r="R17" s="1"/>
      <c r="S17" s="1"/>
      <c r="T17" s="1"/>
      <c r="U17" s="1"/>
      <c r="V17" s="39" t="s">
        <v>16</v>
      </c>
      <c r="W17" s="22"/>
    </row>
    <row r="18" spans="1:23" ht="12.75" customHeight="1" thickBot="1" x14ac:dyDescent="0.3">
      <c r="A18" s="144" t="s">
        <v>22</v>
      </c>
      <c r="B18" s="141" t="s">
        <v>24</v>
      </c>
      <c r="C18" s="142"/>
      <c r="D18" s="143"/>
      <c r="E18" s="141" t="s">
        <v>25</v>
      </c>
      <c r="F18" s="142"/>
      <c r="G18" s="143"/>
      <c r="H18" s="141" t="s">
        <v>26</v>
      </c>
      <c r="I18" s="142"/>
      <c r="J18" s="143"/>
      <c r="K18" s="141" t="s">
        <v>27</v>
      </c>
      <c r="L18" s="142"/>
      <c r="M18" s="143"/>
      <c r="N18" s="141" t="s">
        <v>28</v>
      </c>
      <c r="O18" s="142"/>
      <c r="P18" s="143"/>
      <c r="Q18" s="141" t="s">
        <v>29</v>
      </c>
      <c r="R18" s="142"/>
      <c r="S18" s="143"/>
      <c r="T18" s="141" t="s">
        <v>30</v>
      </c>
      <c r="U18" s="142"/>
      <c r="V18" s="143"/>
    </row>
    <row r="19" spans="1:23" ht="30.75" thickBot="1" x14ac:dyDescent="0.3">
      <c r="A19" s="145"/>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5.75"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5.75"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6.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44" t="s">
        <v>22</v>
      </c>
      <c r="B33" s="48" t="s">
        <v>31</v>
      </c>
      <c r="C33" s="49"/>
      <c r="D33" s="50"/>
      <c r="E33" s="141" t="s">
        <v>32</v>
      </c>
      <c r="F33" s="142"/>
      <c r="G33" s="143"/>
      <c r="H33" s="141" t="s">
        <v>33</v>
      </c>
      <c r="I33" s="142"/>
      <c r="J33" s="143"/>
      <c r="K33" s="141" t="s">
        <v>34</v>
      </c>
      <c r="L33" s="142"/>
      <c r="M33" s="143"/>
      <c r="N33" s="141" t="s">
        <v>35</v>
      </c>
      <c r="O33" s="142"/>
      <c r="P33" s="143"/>
      <c r="Q33" s="141" t="s">
        <v>36</v>
      </c>
      <c r="R33" s="142"/>
      <c r="S33" s="143"/>
      <c r="T33" s="141" t="s">
        <v>37</v>
      </c>
      <c r="U33" s="142"/>
      <c r="V33" s="143"/>
    </row>
    <row r="34" spans="1:36" ht="30.75" hidden="1" thickBot="1" x14ac:dyDescent="0.3">
      <c r="A34" s="145"/>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5.75"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5.75"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6.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44" t="s">
        <v>22</v>
      </c>
      <c r="B48" s="141" t="s">
        <v>38</v>
      </c>
      <c r="C48" s="142"/>
      <c r="D48" s="143"/>
      <c r="E48" s="141" t="s">
        <v>39</v>
      </c>
      <c r="F48" s="142"/>
      <c r="G48" s="143"/>
      <c r="H48" s="141" t="s">
        <v>40</v>
      </c>
      <c r="I48" s="142"/>
      <c r="J48" s="143"/>
      <c r="K48" s="141" t="s">
        <v>41</v>
      </c>
      <c r="L48" s="142"/>
      <c r="M48" s="143"/>
      <c r="N48" s="141" t="s">
        <v>42</v>
      </c>
      <c r="O48" s="142"/>
      <c r="P48" s="143"/>
      <c r="Q48" s="48" t="s">
        <v>43</v>
      </c>
      <c r="R48" s="49"/>
      <c r="S48" s="50"/>
      <c r="T48" s="141" t="s">
        <v>44</v>
      </c>
      <c r="U48" s="142"/>
      <c r="V48" s="143"/>
      <c r="X48" s="13"/>
      <c r="Y48" s="13"/>
      <c r="Z48" s="13"/>
      <c r="AA48" s="13"/>
      <c r="AB48" s="13"/>
      <c r="AC48" s="13"/>
      <c r="AD48" s="13"/>
      <c r="AE48" s="13"/>
      <c r="AF48" s="13"/>
      <c r="AG48" s="13"/>
      <c r="AH48" s="13"/>
      <c r="AI48" s="13"/>
      <c r="AJ48" s="13"/>
    </row>
    <row r="49" spans="1:36" ht="30.75" hidden="1" thickBot="1" x14ac:dyDescent="0.3">
      <c r="A49" s="145"/>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5.75"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5.75"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6.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35" t="s">
        <v>64</v>
      </c>
      <c r="B64" s="135"/>
      <c r="C64" s="135"/>
      <c r="D64" s="135"/>
      <c r="E64" s="135"/>
      <c r="F64" s="135"/>
      <c r="G64" s="135"/>
      <c r="H64" s="135"/>
      <c r="I64" s="45">
        <f>sumkred*H14+H15+sumkred*H16+C32+F32+I32+L32+O32+R32+U32+C47+F47+I47+L47+O47+R47+U47+C62+F62+I62+L62+O62+R62+U62</f>
        <v>161520.43062813018</v>
      </c>
      <c r="J64" s="46"/>
      <c r="K64" s="46"/>
    </row>
    <row r="65" spans="1:11" ht="29.25" customHeight="1" x14ac:dyDescent="0.25">
      <c r="A65" s="135" t="s">
        <v>5</v>
      </c>
      <c r="B65" s="135"/>
      <c r="C65" s="135"/>
      <c r="D65" s="135"/>
      <c r="E65" s="135"/>
      <c r="F65" s="135"/>
      <c r="G65" s="135"/>
      <c r="H65" s="135"/>
      <c r="I65" s="45">
        <f>sumkred*H14+H15+sumkred*H16+D32+G32+J32+M32+P32+S32+V32+D47+G47+J47+M47+P47+S47+V47+D62+G62+J62+M62+P62+S62+V62</f>
        <v>1161520.43062813</v>
      </c>
      <c r="J65" s="46"/>
      <c r="K65" s="46"/>
    </row>
    <row r="66" spans="1:11" ht="25.5" customHeight="1" x14ac:dyDescent="0.25">
      <c r="A66" s="146" t="s">
        <v>48</v>
      </c>
      <c r="B66" s="146"/>
      <c r="C66" s="146"/>
      <c r="D66" s="146"/>
      <c r="E66" s="146"/>
      <c r="F66" s="146"/>
      <c r="G66" s="146"/>
      <c r="H66" s="146"/>
      <c r="I66" s="47">
        <f ca="1">XIRR(C76:C316,B76:B316)</f>
        <v>0.29237163662910459</v>
      </c>
      <c r="J66" s="46"/>
      <c r="K66" s="46"/>
    </row>
    <row r="67" spans="1:11" ht="45.75" customHeight="1" x14ac:dyDescent="0.25">
      <c r="A67" s="135" t="s">
        <v>6</v>
      </c>
      <c r="B67" s="135"/>
      <c r="C67" s="135"/>
      <c r="D67" s="135"/>
      <c r="E67" s="135"/>
      <c r="F67" s="135"/>
      <c r="G67" s="135"/>
      <c r="H67" s="135"/>
      <c r="I67" s="135"/>
      <c r="J67" s="140"/>
      <c r="K67" s="140"/>
    </row>
    <row r="68" spans="1:11" ht="63" customHeight="1" x14ac:dyDescent="0.25">
      <c r="A68" s="134" t="s">
        <v>7</v>
      </c>
      <c r="B68" s="134"/>
      <c r="C68" s="134"/>
      <c r="D68" s="134"/>
      <c r="E68" s="134"/>
      <c r="F68" s="134"/>
      <c r="G68" s="134"/>
      <c r="H68" s="134"/>
      <c r="I68" s="134"/>
      <c r="J68" s="134"/>
      <c r="K68" s="134"/>
    </row>
    <row r="69" spans="1:11" ht="48" customHeight="1" x14ac:dyDescent="0.25">
      <c r="A69" s="135" t="s">
        <v>8</v>
      </c>
      <c r="B69" s="135"/>
      <c r="C69" s="135"/>
      <c r="D69" s="135"/>
      <c r="E69" s="135"/>
      <c r="F69" s="135"/>
      <c r="G69" s="135"/>
      <c r="H69" s="135"/>
      <c r="I69" s="135"/>
      <c r="J69" s="135"/>
      <c r="K69" s="135"/>
    </row>
    <row r="70" spans="1:11" ht="15" customHeight="1" x14ac:dyDescent="0.25"/>
    <row r="71" spans="1:11" ht="33.75" customHeight="1" x14ac:dyDescent="0.25">
      <c r="A71" s="136" t="s">
        <v>9</v>
      </c>
      <c r="B71" s="136"/>
      <c r="C71" s="137">
        <f ca="1">TODAY()</f>
        <v>45922</v>
      </c>
      <c r="D71" s="137">
        <f ca="1">TODAY()</f>
        <v>45922</v>
      </c>
      <c r="E71" s="137">
        <f ca="1">TODAY()</f>
        <v>45922</v>
      </c>
    </row>
    <row r="72" spans="1:11" x14ac:dyDescent="0.25"/>
    <row r="73" spans="1:11" ht="30" customHeight="1" x14ac:dyDescent="0.25">
      <c r="A73" s="138" t="s">
        <v>10</v>
      </c>
      <c r="B73" s="138"/>
      <c r="C73" s="139"/>
      <c r="D73" s="139"/>
      <c r="E73" s="139"/>
    </row>
    <row r="74" spans="1:11" ht="15.75" customHeight="1" x14ac:dyDescent="0.25">
      <c r="A74" s="138"/>
      <c r="B74" s="138"/>
      <c r="C74" s="136" t="s">
        <v>49</v>
      </c>
      <c r="D74" s="136"/>
      <c r="E74" s="136"/>
    </row>
    <row r="75" spans="1:11" x14ac:dyDescent="0.25"/>
    <row r="76" spans="1:11" hidden="1" x14ac:dyDescent="0.25">
      <c r="B76" s="41">
        <f ca="1">TODAY()</f>
        <v>45922</v>
      </c>
      <c r="C76" s="2">
        <f>-sumkred+sumkred*H14+H15+sumkred*H16</f>
        <v>-975000</v>
      </c>
    </row>
    <row r="77" spans="1:11" hidden="1" x14ac:dyDescent="0.25">
      <c r="A77" s="4">
        <v>1</v>
      </c>
      <c r="B77" s="42">
        <f ca="1">EDATE(B76,1)</f>
        <v>45952</v>
      </c>
      <c r="C77" s="43">
        <f t="shared" ref="C77:C88" si="63">D20</f>
        <v>17916.666666666664</v>
      </c>
      <c r="D77" s="24">
        <f>C77-C78</f>
        <v>-75437.24292093527</v>
      </c>
    </row>
    <row r="78" spans="1:11" hidden="1" x14ac:dyDescent="0.25">
      <c r="A78" s="4">
        <v>2</v>
      </c>
      <c r="B78" s="42">
        <f ca="1">EDATE(B77,1)</f>
        <v>45983</v>
      </c>
      <c r="C78" s="43">
        <f t="shared" si="63"/>
        <v>93353.909587601942</v>
      </c>
      <c r="D78" s="24">
        <f t="shared" ref="D78:D141" si="64">C78-C79</f>
        <v>0</v>
      </c>
    </row>
    <row r="79" spans="1:11" hidden="1" x14ac:dyDescent="0.25">
      <c r="A79" s="4">
        <v>3</v>
      </c>
      <c r="B79" s="42">
        <f t="shared" ref="B79:B142" ca="1" si="65">EDATE(B78,1)</f>
        <v>46013</v>
      </c>
      <c r="C79" s="43">
        <f t="shared" si="63"/>
        <v>93353.909587601942</v>
      </c>
      <c r="D79" s="24">
        <f t="shared" si="64"/>
        <v>0</v>
      </c>
    </row>
    <row r="80" spans="1:11" hidden="1" x14ac:dyDescent="0.25">
      <c r="A80" s="4">
        <v>4</v>
      </c>
      <c r="B80" s="42">
        <f t="shared" ca="1" si="65"/>
        <v>46044</v>
      </c>
      <c r="C80" s="43">
        <f t="shared" si="63"/>
        <v>93353.909587601942</v>
      </c>
      <c r="D80" s="24">
        <f t="shared" si="64"/>
        <v>0</v>
      </c>
    </row>
    <row r="81" spans="1:4" hidden="1" x14ac:dyDescent="0.25">
      <c r="A81" s="4">
        <v>5</v>
      </c>
      <c r="B81" s="42">
        <f t="shared" ca="1" si="65"/>
        <v>46075</v>
      </c>
      <c r="C81" s="43">
        <f t="shared" si="63"/>
        <v>93353.909587601942</v>
      </c>
      <c r="D81" s="24">
        <f t="shared" si="64"/>
        <v>0</v>
      </c>
    </row>
    <row r="82" spans="1:4" hidden="1" x14ac:dyDescent="0.25">
      <c r="A82" s="4">
        <v>6</v>
      </c>
      <c r="B82" s="42">
        <f t="shared" ca="1" si="65"/>
        <v>46103</v>
      </c>
      <c r="C82" s="43">
        <f t="shared" si="63"/>
        <v>93353.909587601942</v>
      </c>
      <c r="D82" s="24">
        <f t="shared" si="64"/>
        <v>0</v>
      </c>
    </row>
    <row r="83" spans="1:4" hidden="1" x14ac:dyDescent="0.25">
      <c r="A83" s="4">
        <v>7</v>
      </c>
      <c r="B83" s="42">
        <f t="shared" ca="1" si="65"/>
        <v>46134</v>
      </c>
      <c r="C83" s="43">
        <f t="shared" si="63"/>
        <v>93353.909587601942</v>
      </c>
      <c r="D83" s="24">
        <f t="shared" si="64"/>
        <v>0</v>
      </c>
    </row>
    <row r="84" spans="1:4" hidden="1" x14ac:dyDescent="0.25">
      <c r="A84" s="4">
        <v>8</v>
      </c>
      <c r="B84" s="42">
        <f t="shared" ca="1" si="65"/>
        <v>46164</v>
      </c>
      <c r="C84" s="43">
        <f t="shared" si="63"/>
        <v>93353.909587601942</v>
      </c>
      <c r="D84" s="24">
        <f t="shared" si="64"/>
        <v>0</v>
      </c>
    </row>
    <row r="85" spans="1:4" hidden="1" x14ac:dyDescent="0.25">
      <c r="A85" s="4">
        <v>9</v>
      </c>
      <c r="B85" s="42">
        <f t="shared" ca="1" si="65"/>
        <v>46195</v>
      </c>
      <c r="C85" s="43">
        <f t="shared" si="63"/>
        <v>93353.909587601942</v>
      </c>
      <c r="D85" s="24">
        <f t="shared" si="64"/>
        <v>0</v>
      </c>
    </row>
    <row r="86" spans="1:4" hidden="1" x14ac:dyDescent="0.25">
      <c r="A86" s="4">
        <v>10</v>
      </c>
      <c r="B86" s="42">
        <f t="shared" ca="1" si="65"/>
        <v>46225</v>
      </c>
      <c r="C86" s="43">
        <f t="shared" si="63"/>
        <v>93353.909587601942</v>
      </c>
      <c r="D86" s="24">
        <f t="shared" si="64"/>
        <v>0</v>
      </c>
    </row>
    <row r="87" spans="1:4" hidden="1" x14ac:dyDescent="0.25">
      <c r="A87" s="4">
        <v>11</v>
      </c>
      <c r="B87" s="42">
        <f t="shared" ca="1" si="65"/>
        <v>46256</v>
      </c>
      <c r="C87" s="43">
        <f t="shared" si="63"/>
        <v>93353.909587601942</v>
      </c>
      <c r="D87" s="24">
        <f t="shared" si="64"/>
        <v>-91710.758497842166</v>
      </c>
    </row>
    <row r="88" spans="1:4" hidden="1" x14ac:dyDescent="0.25">
      <c r="A88" s="4">
        <v>12</v>
      </c>
      <c r="B88" s="42">
        <f t="shared" ca="1" si="65"/>
        <v>46287</v>
      </c>
      <c r="C88" s="43">
        <f t="shared" si="63"/>
        <v>185064.66808544411</v>
      </c>
      <c r="D88" s="24">
        <f t="shared" si="64"/>
        <v>185064.66808544411</v>
      </c>
    </row>
    <row r="89" spans="1:4" hidden="1" x14ac:dyDescent="0.25">
      <c r="A89" s="2">
        <v>13</v>
      </c>
      <c r="B89" s="41">
        <f t="shared" ca="1" si="65"/>
        <v>46317</v>
      </c>
      <c r="C89" s="24">
        <f t="shared" ref="C89:C100" si="66">G20</f>
        <v>0</v>
      </c>
      <c r="D89" s="24">
        <f t="shared" si="64"/>
        <v>0</v>
      </c>
    </row>
    <row r="90" spans="1:4" hidden="1" x14ac:dyDescent="0.25">
      <c r="A90" s="2">
        <v>14</v>
      </c>
      <c r="B90" s="41">
        <f t="shared" ca="1" si="65"/>
        <v>46348</v>
      </c>
      <c r="C90" s="24">
        <f t="shared" si="66"/>
        <v>0</v>
      </c>
      <c r="D90" s="24">
        <f t="shared" si="64"/>
        <v>0</v>
      </c>
    </row>
    <row r="91" spans="1:4" hidden="1" x14ac:dyDescent="0.25">
      <c r="A91" s="2">
        <v>15</v>
      </c>
      <c r="B91" s="41">
        <f t="shared" ca="1" si="65"/>
        <v>46378</v>
      </c>
      <c r="C91" s="24">
        <f t="shared" si="66"/>
        <v>0</v>
      </c>
      <c r="D91" s="24">
        <f t="shared" si="64"/>
        <v>0</v>
      </c>
    </row>
    <row r="92" spans="1:4" hidden="1" x14ac:dyDescent="0.25">
      <c r="A92" s="2">
        <v>16</v>
      </c>
      <c r="B92" s="41">
        <f t="shared" ca="1" si="65"/>
        <v>46409</v>
      </c>
      <c r="C92" s="24">
        <f t="shared" si="66"/>
        <v>0</v>
      </c>
      <c r="D92" s="24">
        <f t="shared" si="64"/>
        <v>0</v>
      </c>
    </row>
    <row r="93" spans="1:4" hidden="1" x14ac:dyDescent="0.25">
      <c r="A93" s="2">
        <v>17</v>
      </c>
      <c r="B93" s="41">
        <f t="shared" ca="1" si="65"/>
        <v>46440</v>
      </c>
      <c r="C93" s="24">
        <f t="shared" si="66"/>
        <v>0</v>
      </c>
      <c r="D93" s="24">
        <f t="shared" si="64"/>
        <v>0</v>
      </c>
    </row>
    <row r="94" spans="1:4" hidden="1" x14ac:dyDescent="0.25">
      <c r="A94" s="2">
        <v>18</v>
      </c>
      <c r="B94" s="41">
        <f t="shared" ca="1" si="65"/>
        <v>46468</v>
      </c>
      <c r="C94" s="24">
        <f t="shared" si="66"/>
        <v>0</v>
      </c>
      <c r="D94" s="24">
        <f t="shared" si="64"/>
        <v>0</v>
      </c>
    </row>
    <row r="95" spans="1:4" hidden="1" x14ac:dyDescent="0.25">
      <c r="A95" s="2">
        <v>19</v>
      </c>
      <c r="B95" s="41">
        <f t="shared" ca="1" si="65"/>
        <v>46499</v>
      </c>
      <c r="C95" s="24">
        <f t="shared" si="66"/>
        <v>0</v>
      </c>
      <c r="D95" s="24">
        <f t="shared" si="64"/>
        <v>0</v>
      </c>
    </row>
    <row r="96" spans="1:4" hidden="1" x14ac:dyDescent="0.25">
      <c r="A96" s="2">
        <v>20</v>
      </c>
      <c r="B96" s="41">
        <f t="shared" ca="1" si="65"/>
        <v>46529</v>
      </c>
      <c r="C96" s="24">
        <f t="shared" si="66"/>
        <v>0</v>
      </c>
      <c r="D96" s="24">
        <f t="shared" si="64"/>
        <v>0</v>
      </c>
    </row>
    <row r="97" spans="1:4" hidden="1" x14ac:dyDescent="0.25">
      <c r="A97" s="2">
        <v>21</v>
      </c>
      <c r="B97" s="41">
        <f t="shared" ca="1" si="65"/>
        <v>46560</v>
      </c>
      <c r="C97" s="24">
        <f t="shared" si="66"/>
        <v>0</v>
      </c>
      <c r="D97" s="24">
        <f t="shared" si="64"/>
        <v>0</v>
      </c>
    </row>
    <row r="98" spans="1:4" hidden="1" x14ac:dyDescent="0.25">
      <c r="A98" s="2">
        <v>22</v>
      </c>
      <c r="B98" s="41">
        <f t="shared" ca="1" si="65"/>
        <v>46590</v>
      </c>
      <c r="C98" s="24">
        <f t="shared" si="66"/>
        <v>0</v>
      </c>
      <c r="D98" s="24">
        <f t="shared" si="64"/>
        <v>0</v>
      </c>
    </row>
    <row r="99" spans="1:4" hidden="1" x14ac:dyDescent="0.25">
      <c r="A99" s="2">
        <v>23</v>
      </c>
      <c r="B99" s="41">
        <f t="shared" ca="1" si="65"/>
        <v>46621</v>
      </c>
      <c r="C99" s="24">
        <f t="shared" si="66"/>
        <v>0</v>
      </c>
      <c r="D99" s="24">
        <f t="shared" si="64"/>
        <v>0</v>
      </c>
    </row>
    <row r="100" spans="1:4" hidden="1" x14ac:dyDescent="0.25">
      <c r="A100" s="2">
        <v>24</v>
      </c>
      <c r="B100" s="41">
        <f t="shared" ca="1" si="65"/>
        <v>46652</v>
      </c>
      <c r="C100" s="24">
        <f t="shared" si="66"/>
        <v>0</v>
      </c>
      <c r="D100" s="24">
        <f t="shared" si="64"/>
        <v>0</v>
      </c>
    </row>
    <row r="101" spans="1:4" hidden="1" x14ac:dyDescent="0.25">
      <c r="A101" s="2">
        <v>25</v>
      </c>
      <c r="B101" s="41">
        <f t="shared" ca="1" si="65"/>
        <v>46682</v>
      </c>
      <c r="C101" s="24">
        <f t="shared" ref="C101:C112" si="67">J20</f>
        <v>0</v>
      </c>
      <c r="D101" s="24">
        <f t="shared" si="64"/>
        <v>0</v>
      </c>
    </row>
    <row r="102" spans="1:4" hidden="1" x14ac:dyDescent="0.25">
      <c r="A102" s="2">
        <v>26</v>
      </c>
      <c r="B102" s="41">
        <f t="shared" ca="1" si="65"/>
        <v>46713</v>
      </c>
      <c r="C102" s="24">
        <f t="shared" si="67"/>
        <v>0</v>
      </c>
      <c r="D102" s="24">
        <f t="shared" si="64"/>
        <v>0</v>
      </c>
    </row>
    <row r="103" spans="1:4" hidden="1" x14ac:dyDescent="0.25">
      <c r="A103" s="2">
        <v>27</v>
      </c>
      <c r="B103" s="41">
        <f t="shared" ca="1" si="65"/>
        <v>46743</v>
      </c>
      <c r="C103" s="24">
        <f t="shared" si="67"/>
        <v>0</v>
      </c>
      <c r="D103" s="24">
        <f t="shared" si="64"/>
        <v>0</v>
      </c>
    </row>
    <row r="104" spans="1:4" hidden="1" x14ac:dyDescent="0.25">
      <c r="A104" s="2">
        <v>28</v>
      </c>
      <c r="B104" s="41">
        <f t="shared" ca="1" si="65"/>
        <v>46774</v>
      </c>
      <c r="C104" s="24">
        <f t="shared" si="67"/>
        <v>0</v>
      </c>
      <c r="D104" s="24">
        <f t="shared" si="64"/>
        <v>0</v>
      </c>
    </row>
    <row r="105" spans="1:4" hidden="1" x14ac:dyDescent="0.25">
      <c r="A105" s="2">
        <v>29</v>
      </c>
      <c r="B105" s="41">
        <f t="shared" ca="1" si="65"/>
        <v>46805</v>
      </c>
      <c r="C105" s="24">
        <f t="shared" si="67"/>
        <v>0</v>
      </c>
      <c r="D105" s="24">
        <f t="shared" si="64"/>
        <v>0</v>
      </c>
    </row>
    <row r="106" spans="1:4" hidden="1" x14ac:dyDescent="0.25">
      <c r="A106" s="2">
        <v>30</v>
      </c>
      <c r="B106" s="41">
        <f t="shared" ca="1" si="65"/>
        <v>46834</v>
      </c>
      <c r="C106" s="24">
        <f t="shared" si="67"/>
        <v>0</v>
      </c>
      <c r="D106" s="24">
        <f t="shared" si="64"/>
        <v>0</v>
      </c>
    </row>
    <row r="107" spans="1:4" hidden="1" x14ac:dyDescent="0.25">
      <c r="A107" s="2">
        <v>31</v>
      </c>
      <c r="B107" s="41">
        <f t="shared" ca="1" si="65"/>
        <v>46865</v>
      </c>
      <c r="C107" s="24">
        <f t="shared" si="67"/>
        <v>0</v>
      </c>
      <c r="D107" s="24">
        <f t="shared" si="64"/>
        <v>0</v>
      </c>
    </row>
    <row r="108" spans="1:4" hidden="1" x14ac:dyDescent="0.25">
      <c r="A108" s="2">
        <v>32</v>
      </c>
      <c r="B108" s="41">
        <f t="shared" ca="1" si="65"/>
        <v>46895</v>
      </c>
      <c r="C108" s="24">
        <f t="shared" si="67"/>
        <v>0</v>
      </c>
      <c r="D108" s="24">
        <f t="shared" si="64"/>
        <v>0</v>
      </c>
    </row>
    <row r="109" spans="1:4" hidden="1" x14ac:dyDescent="0.25">
      <c r="A109" s="2">
        <v>33</v>
      </c>
      <c r="B109" s="41">
        <f t="shared" ca="1" si="65"/>
        <v>46926</v>
      </c>
      <c r="C109" s="24">
        <f t="shared" si="67"/>
        <v>0</v>
      </c>
      <c r="D109" s="24">
        <f t="shared" si="64"/>
        <v>0</v>
      </c>
    </row>
    <row r="110" spans="1:4" hidden="1" x14ac:dyDescent="0.25">
      <c r="A110" s="2">
        <v>34</v>
      </c>
      <c r="B110" s="41">
        <f t="shared" ca="1" si="65"/>
        <v>46956</v>
      </c>
      <c r="C110" s="24">
        <f t="shared" si="67"/>
        <v>0</v>
      </c>
      <c r="D110" s="24">
        <f t="shared" si="64"/>
        <v>0</v>
      </c>
    </row>
    <row r="111" spans="1:4" hidden="1" x14ac:dyDescent="0.25">
      <c r="A111" s="2">
        <v>35</v>
      </c>
      <c r="B111" s="41">
        <f t="shared" ca="1" si="65"/>
        <v>46987</v>
      </c>
      <c r="C111" s="24">
        <f t="shared" si="67"/>
        <v>0</v>
      </c>
      <c r="D111" s="24">
        <f t="shared" si="64"/>
        <v>0</v>
      </c>
    </row>
    <row r="112" spans="1:4" hidden="1" x14ac:dyDescent="0.25">
      <c r="A112" s="2">
        <v>36</v>
      </c>
      <c r="B112" s="41">
        <f t="shared" ca="1" si="65"/>
        <v>47018</v>
      </c>
      <c r="C112" s="24">
        <f t="shared" si="67"/>
        <v>0</v>
      </c>
      <c r="D112" s="24">
        <f t="shared" si="64"/>
        <v>0</v>
      </c>
    </row>
    <row r="113" spans="1:4" hidden="1" x14ac:dyDescent="0.25">
      <c r="A113" s="2">
        <v>37</v>
      </c>
      <c r="B113" s="41">
        <f t="shared" ca="1" si="65"/>
        <v>47048</v>
      </c>
      <c r="C113" s="24">
        <f t="shared" ref="C113:C124" si="68">M20</f>
        <v>0</v>
      </c>
      <c r="D113" s="24">
        <f t="shared" si="64"/>
        <v>0</v>
      </c>
    </row>
    <row r="114" spans="1:4" hidden="1" x14ac:dyDescent="0.25">
      <c r="A114" s="2">
        <v>38</v>
      </c>
      <c r="B114" s="41">
        <f t="shared" ca="1" si="65"/>
        <v>47079</v>
      </c>
      <c r="C114" s="24">
        <f t="shared" si="68"/>
        <v>0</v>
      </c>
      <c r="D114" s="24">
        <f t="shared" si="64"/>
        <v>0</v>
      </c>
    </row>
    <row r="115" spans="1:4" hidden="1" x14ac:dyDescent="0.25">
      <c r="A115" s="2">
        <v>39</v>
      </c>
      <c r="B115" s="41">
        <f t="shared" ca="1" si="65"/>
        <v>47109</v>
      </c>
      <c r="C115" s="24">
        <f t="shared" si="68"/>
        <v>0</v>
      </c>
      <c r="D115" s="24">
        <f t="shared" si="64"/>
        <v>0</v>
      </c>
    </row>
    <row r="116" spans="1:4" hidden="1" x14ac:dyDescent="0.25">
      <c r="A116" s="2">
        <v>40</v>
      </c>
      <c r="B116" s="41">
        <f t="shared" ca="1" si="65"/>
        <v>47140</v>
      </c>
      <c r="C116" s="24">
        <f t="shared" si="68"/>
        <v>0</v>
      </c>
      <c r="D116" s="24">
        <f t="shared" si="64"/>
        <v>0</v>
      </c>
    </row>
    <row r="117" spans="1:4" hidden="1" x14ac:dyDescent="0.25">
      <c r="A117" s="2">
        <v>41</v>
      </c>
      <c r="B117" s="41">
        <f t="shared" ca="1" si="65"/>
        <v>47171</v>
      </c>
      <c r="C117" s="24">
        <f t="shared" si="68"/>
        <v>0</v>
      </c>
      <c r="D117" s="24">
        <f t="shared" si="64"/>
        <v>0</v>
      </c>
    </row>
    <row r="118" spans="1:4" hidden="1" x14ac:dyDescent="0.25">
      <c r="A118" s="2">
        <v>42</v>
      </c>
      <c r="B118" s="41">
        <f t="shared" ca="1" si="65"/>
        <v>47199</v>
      </c>
      <c r="C118" s="24">
        <f t="shared" si="68"/>
        <v>0</v>
      </c>
      <c r="D118" s="24">
        <f t="shared" si="64"/>
        <v>0</v>
      </c>
    </row>
    <row r="119" spans="1:4" hidden="1" x14ac:dyDescent="0.25">
      <c r="A119" s="2">
        <v>43</v>
      </c>
      <c r="B119" s="41">
        <f t="shared" ca="1" si="65"/>
        <v>47230</v>
      </c>
      <c r="C119" s="24">
        <f t="shared" si="68"/>
        <v>0</v>
      </c>
      <c r="D119" s="24">
        <f t="shared" si="64"/>
        <v>0</v>
      </c>
    </row>
    <row r="120" spans="1:4" hidden="1" x14ac:dyDescent="0.25">
      <c r="A120" s="2">
        <v>44</v>
      </c>
      <c r="B120" s="41">
        <f t="shared" ca="1" si="65"/>
        <v>47260</v>
      </c>
      <c r="C120" s="24">
        <f t="shared" si="68"/>
        <v>0</v>
      </c>
      <c r="D120" s="24">
        <f t="shared" si="64"/>
        <v>0</v>
      </c>
    </row>
    <row r="121" spans="1:4" hidden="1" x14ac:dyDescent="0.25">
      <c r="A121" s="2">
        <v>45</v>
      </c>
      <c r="B121" s="41">
        <f t="shared" ca="1" si="65"/>
        <v>47291</v>
      </c>
      <c r="C121" s="24">
        <f t="shared" si="68"/>
        <v>0</v>
      </c>
      <c r="D121" s="24">
        <f t="shared" si="64"/>
        <v>0</v>
      </c>
    </row>
    <row r="122" spans="1:4" hidden="1" x14ac:dyDescent="0.25">
      <c r="A122" s="2">
        <v>46</v>
      </c>
      <c r="B122" s="41">
        <f t="shared" ca="1" si="65"/>
        <v>47321</v>
      </c>
      <c r="C122" s="24">
        <f t="shared" si="68"/>
        <v>0</v>
      </c>
      <c r="D122" s="24">
        <f t="shared" si="64"/>
        <v>0</v>
      </c>
    </row>
    <row r="123" spans="1:4" hidden="1" x14ac:dyDescent="0.25">
      <c r="A123" s="2">
        <v>47</v>
      </c>
      <c r="B123" s="41">
        <f t="shared" ca="1" si="65"/>
        <v>47352</v>
      </c>
      <c r="C123" s="24">
        <f t="shared" si="68"/>
        <v>0</v>
      </c>
      <c r="D123" s="24">
        <f t="shared" si="64"/>
        <v>0</v>
      </c>
    </row>
    <row r="124" spans="1:4" hidden="1" x14ac:dyDescent="0.25">
      <c r="A124" s="2">
        <v>48</v>
      </c>
      <c r="B124" s="41">
        <f t="shared" ca="1" si="65"/>
        <v>47383</v>
      </c>
      <c r="C124" s="24">
        <f t="shared" si="68"/>
        <v>0</v>
      </c>
      <c r="D124" s="24">
        <f t="shared" si="64"/>
        <v>0</v>
      </c>
    </row>
    <row r="125" spans="1:4" hidden="1" x14ac:dyDescent="0.25">
      <c r="A125" s="2">
        <v>49</v>
      </c>
      <c r="B125" s="41">
        <f t="shared" ca="1" si="65"/>
        <v>47413</v>
      </c>
      <c r="C125" s="24">
        <f t="shared" ref="C125:C136" si="69">P20</f>
        <v>0</v>
      </c>
      <c r="D125" s="24">
        <f t="shared" si="64"/>
        <v>0</v>
      </c>
    </row>
    <row r="126" spans="1:4" hidden="1" x14ac:dyDescent="0.25">
      <c r="A126" s="2">
        <v>50</v>
      </c>
      <c r="B126" s="41">
        <f t="shared" ca="1" si="65"/>
        <v>47444</v>
      </c>
      <c r="C126" s="24">
        <f t="shared" si="69"/>
        <v>0</v>
      </c>
      <c r="D126" s="24">
        <f t="shared" si="64"/>
        <v>0</v>
      </c>
    </row>
    <row r="127" spans="1:4" hidden="1" x14ac:dyDescent="0.25">
      <c r="A127" s="2">
        <v>51</v>
      </c>
      <c r="B127" s="41">
        <f t="shared" ca="1" si="65"/>
        <v>47474</v>
      </c>
      <c r="C127" s="24">
        <f t="shared" si="69"/>
        <v>0</v>
      </c>
      <c r="D127" s="24">
        <f t="shared" si="64"/>
        <v>0</v>
      </c>
    </row>
    <row r="128" spans="1:4" hidden="1" x14ac:dyDescent="0.25">
      <c r="A128" s="2">
        <v>52</v>
      </c>
      <c r="B128" s="41">
        <f t="shared" ca="1" si="65"/>
        <v>47505</v>
      </c>
      <c r="C128" s="24">
        <f t="shared" si="69"/>
        <v>0</v>
      </c>
      <c r="D128" s="24">
        <f t="shared" si="64"/>
        <v>0</v>
      </c>
    </row>
    <row r="129" spans="1:4" hidden="1" x14ac:dyDescent="0.25">
      <c r="A129" s="2">
        <v>53</v>
      </c>
      <c r="B129" s="41">
        <f t="shared" ca="1" si="65"/>
        <v>47536</v>
      </c>
      <c r="C129" s="24">
        <f t="shared" si="69"/>
        <v>0</v>
      </c>
      <c r="D129" s="24">
        <f t="shared" si="64"/>
        <v>0</v>
      </c>
    </row>
    <row r="130" spans="1:4" hidden="1" x14ac:dyDescent="0.25">
      <c r="A130" s="2">
        <v>54</v>
      </c>
      <c r="B130" s="41">
        <f t="shared" ca="1" si="65"/>
        <v>47564</v>
      </c>
      <c r="C130" s="24">
        <f t="shared" si="69"/>
        <v>0</v>
      </c>
      <c r="D130" s="24">
        <f t="shared" si="64"/>
        <v>0</v>
      </c>
    </row>
    <row r="131" spans="1:4" hidden="1" x14ac:dyDescent="0.25">
      <c r="A131" s="2">
        <v>55</v>
      </c>
      <c r="B131" s="41">
        <f t="shared" ca="1" si="65"/>
        <v>47595</v>
      </c>
      <c r="C131" s="24">
        <f t="shared" si="69"/>
        <v>0</v>
      </c>
      <c r="D131" s="24">
        <f t="shared" si="64"/>
        <v>0</v>
      </c>
    </row>
    <row r="132" spans="1:4" hidden="1" x14ac:dyDescent="0.25">
      <c r="A132" s="2">
        <v>56</v>
      </c>
      <c r="B132" s="41">
        <f t="shared" ca="1" si="65"/>
        <v>47625</v>
      </c>
      <c r="C132" s="24">
        <f t="shared" si="69"/>
        <v>0</v>
      </c>
      <c r="D132" s="24">
        <f t="shared" si="64"/>
        <v>0</v>
      </c>
    </row>
    <row r="133" spans="1:4" hidden="1" x14ac:dyDescent="0.25">
      <c r="A133" s="2">
        <v>57</v>
      </c>
      <c r="B133" s="41">
        <f t="shared" ca="1" si="65"/>
        <v>47656</v>
      </c>
      <c r="C133" s="24">
        <f t="shared" si="69"/>
        <v>0</v>
      </c>
      <c r="D133" s="24">
        <f t="shared" si="64"/>
        <v>0</v>
      </c>
    </row>
    <row r="134" spans="1:4" hidden="1" x14ac:dyDescent="0.25">
      <c r="A134" s="2">
        <v>58</v>
      </c>
      <c r="B134" s="41">
        <f t="shared" ca="1" si="65"/>
        <v>47686</v>
      </c>
      <c r="C134" s="24">
        <f t="shared" si="69"/>
        <v>0</v>
      </c>
      <c r="D134" s="24">
        <f t="shared" si="64"/>
        <v>0</v>
      </c>
    </row>
    <row r="135" spans="1:4" hidden="1" x14ac:dyDescent="0.25">
      <c r="A135" s="2">
        <v>59</v>
      </c>
      <c r="B135" s="41">
        <f t="shared" ca="1" si="65"/>
        <v>47717</v>
      </c>
      <c r="C135" s="24">
        <f t="shared" si="69"/>
        <v>0</v>
      </c>
      <c r="D135" s="24">
        <f t="shared" si="64"/>
        <v>0</v>
      </c>
    </row>
    <row r="136" spans="1:4" hidden="1" x14ac:dyDescent="0.25">
      <c r="A136" s="2">
        <v>60</v>
      </c>
      <c r="B136" s="41">
        <f t="shared" ca="1" si="65"/>
        <v>47748</v>
      </c>
      <c r="C136" s="24">
        <f t="shared" si="69"/>
        <v>0</v>
      </c>
      <c r="D136" s="24">
        <f t="shared" si="64"/>
        <v>0</v>
      </c>
    </row>
    <row r="137" spans="1:4" hidden="1" x14ac:dyDescent="0.25">
      <c r="A137" s="2">
        <v>61</v>
      </c>
      <c r="B137" s="41">
        <f t="shared" ca="1" si="65"/>
        <v>47778</v>
      </c>
      <c r="C137" s="24">
        <f t="shared" ref="C137:C148" si="70">S20</f>
        <v>0</v>
      </c>
      <c r="D137" s="24">
        <f t="shared" si="64"/>
        <v>0</v>
      </c>
    </row>
    <row r="138" spans="1:4" hidden="1" x14ac:dyDescent="0.25">
      <c r="A138" s="2">
        <v>62</v>
      </c>
      <c r="B138" s="41">
        <f t="shared" ca="1" si="65"/>
        <v>47809</v>
      </c>
      <c r="C138" s="24">
        <f t="shared" si="70"/>
        <v>0</v>
      </c>
      <c r="D138" s="24">
        <f t="shared" si="64"/>
        <v>0</v>
      </c>
    </row>
    <row r="139" spans="1:4" hidden="1" x14ac:dyDescent="0.25">
      <c r="A139" s="2">
        <v>63</v>
      </c>
      <c r="B139" s="41">
        <f t="shared" ca="1" si="65"/>
        <v>47839</v>
      </c>
      <c r="C139" s="24">
        <f t="shared" si="70"/>
        <v>0</v>
      </c>
      <c r="D139" s="24">
        <f t="shared" si="64"/>
        <v>0</v>
      </c>
    </row>
    <row r="140" spans="1:4" hidden="1" x14ac:dyDescent="0.25">
      <c r="A140" s="2">
        <v>64</v>
      </c>
      <c r="B140" s="41">
        <f t="shared" ca="1" si="65"/>
        <v>47870</v>
      </c>
      <c r="C140" s="24">
        <f t="shared" si="70"/>
        <v>0</v>
      </c>
      <c r="D140" s="24">
        <f t="shared" si="64"/>
        <v>0</v>
      </c>
    </row>
    <row r="141" spans="1:4" hidden="1" x14ac:dyDescent="0.25">
      <c r="A141" s="2">
        <v>65</v>
      </c>
      <c r="B141" s="41">
        <f t="shared" ca="1" si="65"/>
        <v>47901</v>
      </c>
      <c r="C141" s="24">
        <f t="shared" si="70"/>
        <v>0</v>
      </c>
      <c r="D141" s="24">
        <f t="shared" si="64"/>
        <v>0</v>
      </c>
    </row>
    <row r="142" spans="1:4" hidden="1" x14ac:dyDescent="0.25">
      <c r="A142" s="2">
        <v>66</v>
      </c>
      <c r="B142" s="41">
        <f t="shared" ca="1" si="65"/>
        <v>47929</v>
      </c>
      <c r="C142" s="24">
        <f t="shared" si="70"/>
        <v>0</v>
      </c>
      <c r="D142" s="24">
        <f t="shared" ref="D142:D205" si="71">C142-C143</f>
        <v>0</v>
      </c>
    </row>
    <row r="143" spans="1:4" hidden="1" x14ac:dyDescent="0.25">
      <c r="A143" s="2">
        <v>67</v>
      </c>
      <c r="B143" s="41">
        <f t="shared" ref="B143:B206" ca="1" si="72">EDATE(B142,1)</f>
        <v>47960</v>
      </c>
      <c r="C143" s="24">
        <f t="shared" si="70"/>
        <v>0</v>
      </c>
      <c r="D143" s="24">
        <f t="shared" si="71"/>
        <v>0</v>
      </c>
    </row>
    <row r="144" spans="1:4" hidden="1" x14ac:dyDescent="0.25">
      <c r="A144" s="2">
        <v>68</v>
      </c>
      <c r="B144" s="41">
        <f t="shared" ca="1" si="72"/>
        <v>47990</v>
      </c>
      <c r="C144" s="24">
        <f t="shared" si="70"/>
        <v>0</v>
      </c>
      <c r="D144" s="24">
        <f t="shared" si="71"/>
        <v>0</v>
      </c>
    </row>
    <row r="145" spans="1:4" hidden="1" x14ac:dyDescent="0.25">
      <c r="A145" s="2">
        <v>69</v>
      </c>
      <c r="B145" s="41">
        <f t="shared" ca="1" si="72"/>
        <v>48021</v>
      </c>
      <c r="C145" s="24">
        <f t="shared" si="70"/>
        <v>0</v>
      </c>
      <c r="D145" s="24">
        <f t="shared" si="71"/>
        <v>0</v>
      </c>
    </row>
    <row r="146" spans="1:4" hidden="1" x14ac:dyDescent="0.25">
      <c r="A146" s="2">
        <v>70</v>
      </c>
      <c r="B146" s="41">
        <f t="shared" ca="1" si="72"/>
        <v>48051</v>
      </c>
      <c r="C146" s="24">
        <f t="shared" si="70"/>
        <v>0</v>
      </c>
      <c r="D146" s="24">
        <f t="shared" si="71"/>
        <v>0</v>
      </c>
    </row>
    <row r="147" spans="1:4" hidden="1" x14ac:dyDescent="0.25">
      <c r="A147" s="2">
        <v>71</v>
      </c>
      <c r="B147" s="41">
        <f t="shared" ca="1" si="72"/>
        <v>48082</v>
      </c>
      <c r="C147" s="24">
        <f t="shared" si="70"/>
        <v>0</v>
      </c>
      <c r="D147" s="24">
        <f t="shared" si="71"/>
        <v>0</v>
      </c>
    </row>
    <row r="148" spans="1:4" hidden="1" x14ac:dyDescent="0.25">
      <c r="A148" s="2">
        <v>72</v>
      </c>
      <c r="B148" s="41">
        <f t="shared" ca="1" si="72"/>
        <v>48113</v>
      </c>
      <c r="C148" s="24">
        <f t="shared" si="70"/>
        <v>0</v>
      </c>
      <c r="D148" s="24">
        <f t="shared" si="71"/>
        <v>0</v>
      </c>
    </row>
    <row r="149" spans="1:4" hidden="1" x14ac:dyDescent="0.25">
      <c r="A149" s="2">
        <v>73</v>
      </c>
      <c r="B149" s="41">
        <f t="shared" ca="1" si="72"/>
        <v>48143</v>
      </c>
      <c r="C149" s="24">
        <f t="shared" ref="C149:C160" si="73">V20</f>
        <v>0</v>
      </c>
      <c r="D149" s="24">
        <f t="shared" si="71"/>
        <v>0</v>
      </c>
    </row>
    <row r="150" spans="1:4" hidden="1" x14ac:dyDescent="0.25">
      <c r="A150" s="2">
        <v>74</v>
      </c>
      <c r="B150" s="41">
        <f t="shared" ca="1" si="72"/>
        <v>48174</v>
      </c>
      <c r="C150" s="24">
        <f t="shared" si="73"/>
        <v>0</v>
      </c>
      <c r="D150" s="24">
        <f t="shared" si="71"/>
        <v>0</v>
      </c>
    </row>
    <row r="151" spans="1:4" hidden="1" x14ac:dyDescent="0.25">
      <c r="A151" s="2">
        <v>75</v>
      </c>
      <c r="B151" s="41">
        <f t="shared" ca="1" si="72"/>
        <v>48204</v>
      </c>
      <c r="C151" s="24">
        <f t="shared" si="73"/>
        <v>0</v>
      </c>
      <c r="D151" s="24">
        <f t="shared" si="71"/>
        <v>0</v>
      </c>
    </row>
    <row r="152" spans="1:4" hidden="1" x14ac:dyDescent="0.25">
      <c r="A152" s="2">
        <v>76</v>
      </c>
      <c r="B152" s="41">
        <f t="shared" ca="1" si="72"/>
        <v>48235</v>
      </c>
      <c r="C152" s="24">
        <f t="shared" si="73"/>
        <v>0</v>
      </c>
      <c r="D152" s="24">
        <f t="shared" si="71"/>
        <v>0</v>
      </c>
    </row>
    <row r="153" spans="1:4" hidden="1" x14ac:dyDescent="0.25">
      <c r="A153" s="2">
        <v>77</v>
      </c>
      <c r="B153" s="41">
        <f t="shared" ca="1" si="72"/>
        <v>48266</v>
      </c>
      <c r="C153" s="24">
        <f t="shared" si="73"/>
        <v>0</v>
      </c>
      <c r="D153" s="24">
        <f t="shared" si="71"/>
        <v>0</v>
      </c>
    </row>
    <row r="154" spans="1:4" hidden="1" x14ac:dyDescent="0.25">
      <c r="A154" s="2">
        <v>78</v>
      </c>
      <c r="B154" s="41">
        <f t="shared" ca="1" si="72"/>
        <v>48295</v>
      </c>
      <c r="C154" s="24">
        <f t="shared" si="73"/>
        <v>0</v>
      </c>
      <c r="D154" s="24">
        <f t="shared" si="71"/>
        <v>0</v>
      </c>
    </row>
    <row r="155" spans="1:4" hidden="1" x14ac:dyDescent="0.25">
      <c r="A155" s="2">
        <v>79</v>
      </c>
      <c r="B155" s="41">
        <f t="shared" ca="1" si="72"/>
        <v>48326</v>
      </c>
      <c r="C155" s="24">
        <f t="shared" si="73"/>
        <v>0</v>
      </c>
      <c r="D155" s="24">
        <f t="shared" si="71"/>
        <v>0</v>
      </c>
    </row>
    <row r="156" spans="1:4" hidden="1" x14ac:dyDescent="0.25">
      <c r="A156" s="2">
        <v>80</v>
      </c>
      <c r="B156" s="41">
        <f t="shared" ca="1" si="72"/>
        <v>48356</v>
      </c>
      <c r="C156" s="24">
        <f t="shared" si="73"/>
        <v>0</v>
      </c>
      <c r="D156" s="24">
        <f t="shared" si="71"/>
        <v>0</v>
      </c>
    </row>
    <row r="157" spans="1:4" hidden="1" x14ac:dyDescent="0.25">
      <c r="A157" s="2">
        <v>81</v>
      </c>
      <c r="B157" s="41">
        <f t="shared" ca="1" si="72"/>
        <v>48387</v>
      </c>
      <c r="C157" s="24">
        <f t="shared" si="73"/>
        <v>0</v>
      </c>
      <c r="D157" s="24">
        <f t="shared" si="71"/>
        <v>0</v>
      </c>
    </row>
    <row r="158" spans="1:4" hidden="1" x14ac:dyDescent="0.25">
      <c r="A158" s="2">
        <v>82</v>
      </c>
      <c r="B158" s="41">
        <f t="shared" ca="1" si="72"/>
        <v>48417</v>
      </c>
      <c r="C158" s="24">
        <f t="shared" si="73"/>
        <v>0</v>
      </c>
      <c r="D158" s="24">
        <f t="shared" si="71"/>
        <v>0</v>
      </c>
    </row>
    <row r="159" spans="1:4" hidden="1" x14ac:dyDescent="0.25">
      <c r="A159" s="2">
        <v>83</v>
      </c>
      <c r="B159" s="41">
        <f t="shared" ca="1" si="72"/>
        <v>48448</v>
      </c>
      <c r="C159" s="24">
        <f t="shared" si="73"/>
        <v>0</v>
      </c>
      <c r="D159" s="24">
        <f t="shared" si="71"/>
        <v>0</v>
      </c>
    </row>
    <row r="160" spans="1:4" hidden="1" x14ac:dyDescent="0.25">
      <c r="A160" s="2">
        <v>84</v>
      </c>
      <c r="B160" s="41">
        <f t="shared" ca="1" si="72"/>
        <v>48479</v>
      </c>
      <c r="C160" s="24">
        <f t="shared" si="73"/>
        <v>0</v>
      </c>
      <c r="D160" s="24">
        <f t="shared" si="71"/>
        <v>0</v>
      </c>
    </row>
    <row r="161" spans="1:4" hidden="1" x14ac:dyDescent="0.25">
      <c r="A161" s="2">
        <v>85</v>
      </c>
      <c r="B161" s="41">
        <f t="shared" ca="1" si="72"/>
        <v>48509</v>
      </c>
      <c r="C161" s="24">
        <f t="shared" ref="C161:C172" si="74">D35</f>
        <v>0</v>
      </c>
      <c r="D161" s="24">
        <f t="shared" si="71"/>
        <v>0</v>
      </c>
    </row>
    <row r="162" spans="1:4" hidden="1" x14ac:dyDescent="0.25">
      <c r="A162" s="2">
        <v>86</v>
      </c>
      <c r="B162" s="41">
        <f t="shared" ca="1" si="72"/>
        <v>48540</v>
      </c>
      <c r="C162" s="24">
        <f t="shared" si="74"/>
        <v>0</v>
      </c>
      <c r="D162" s="24">
        <f t="shared" si="71"/>
        <v>0</v>
      </c>
    </row>
    <row r="163" spans="1:4" hidden="1" x14ac:dyDescent="0.25">
      <c r="A163" s="2">
        <v>87</v>
      </c>
      <c r="B163" s="41">
        <f t="shared" ca="1" si="72"/>
        <v>48570</v>
      </c>
      <c r="C163" s="24">
        <f t="shared" si="74"/>
        <v>0</v>
      </c>
      <c r="D163" s="24">
        <f t="shared" si="71"/>
        <v>0</v>
      </c>
    </row>
    <row r="164" spans="1:4" hidden="1" x14ac:dyDescent="0.25">
      <c r="A164" s="2">
        <v>88</v>
      </c>
      <c r="B164" s="41">
        <f t="shared" ca="1" si="72"/>
        <v>48601</v>
      </c>
      <c r="C164" s="24">
        <f t="shared" si="74"/>
        <v>0</v>
      </c>
      <c r="D164" s="24">
        <f t="shared" si="71"/>
        <v>0</v>
      </c>
    </row>
    <row r="165" spans="1:4" hidden="1" x14ac:dyDescent="0.25">
      <c r="A165" s="2">
        <v>89</v>
      </c>
      <c r="B165" s="41">
        <f t="shared" ca="1" si="72"/>
        <v>48632</v>
      </c>
      <c r="C165" s="24">
        <f t="shared" si="74"/>
        <v>0</v>
      </c>
      <c r="D165" s="24">
        <f t="shared" si="71"/>
        <v>0</v>
      </c>
    </row>
    <row r="166" spans="1:4" hidden="1" x14ac:dyDescent="0.25">
      <c r="A166" s="2">
        <v>90</v>
      </c>
      <c r="B166" s="41">
        <f t="shared" ca="1" si="72"/>
        <v>48660</v>
      </c>
      <c r="C166" s="24">
        <f t="shared" si="74"/>
        <v>0</v>
      </c>
      <c r="D166" s="24">
        <f t="shared" si="71"/>
        <v>0</v>
      </c>
    </row>
    <row r="167" spans="1:4" hidden="1" x14ac:dyDescent="0.25">
      <c r="A167" s="2">
        <v>91</v>
      </c>
      <c r="B167" s="41">
        <f t="shared" ca="1" si="72"/>
        <v>48691</v>
      </c>
      <c r="C167" s="24">
        <f t="shared" si="74"/>
        <v>0</v>
      </c>
      <c r="D167" s="24">
        <f t="shared" si="71"/>
        <v>0</v>
      </c>
    </row>
    <row r="168" spans="1:4" hidden="1" x14ac:dyDescent="0.25">
      <c r="A168" s="2">
        <v>92</v>
      </c>
      <c r="B168" s="41">
        <f t="shared" ca="1" si="72"/>
        <v>48721</v>
      </c>
      <c r="C168" s="24">
        <f t="shared" si="74"/>
        <v>0</v>
      </c>
      <c r="D168" s="24">
        <f t="shared" si="71"/>
        <v>0</v>
      </c>
    </row>
    <row r="169" spans="1:4" hidden="1" x14ac:dyDescent="0.25">
      <c r="A169" s="2">
        <v>93</v>
      </c>
      <c r="B169" s="41">
        <f t="shared" ca="1" si="72"/>
        <v>48752</v>
      </c>
      <c r="C169" s="24">
        <f t="shared" si="74"/>
        <v>0</v>
      </c>
      <c r="D169" s="24">
        <f t="shared" si="71"/>
        <v>0</v>
      </c>
    </row>
    <row r="170" spans="1:4" hidden="1" x14ac:dyDescent="0.25">
      <c r="A170" s="2">
        <v>94</v>
      </c>
      <c r="B170" s="41">
        <f t="shared" ca="1" si="72"/>
        <v>48782</v>
      </c>
      <c r="C170" s="24">
        <f t="shared" si="74"/>
        <v>0</v>
      </c>
      <c r="D170" s="24">
        <f t="shared" si="71"/>
        <v>0</v>
      </c>
    </row>
    <row r="171" spans="1:4" hidden="1" x14ac:dyDescent="0.25">
      <c r="A171" s="2">
        <v>95</v>
      </c>
      <c r="B171" s="41">
        <f t="shared" ca="1" si="72"/>
        <v>48813</v>
      </c>
      <c r="C171" s="24">
        <f t="shared" si="74"/>
        <v>0</v>
      </c>
      <c r="D171" s="24">
        <f t="shared" si="71"/>
        <v>0</v>
      </c>
    </row>
    <row r="172" spans="1:4" hidden="1" x14ac:dyDescent="0.25">
      <c r="A172" s="2">
        <v>96</v>
      </c>
      <c r="B172" s="41">
        <f t="shared" ca="1" si="72"/>
        <v>48844</v>
      </c>
      <c r="C172" s="24">
        <f t="shared" si="74"/>
        <v>0</v>
      </c>
      <c r="D172" s="24">
        <f t="shared" si="71"/>
        <v>0</v>
      </c>
    </row>
    <row r="173" spans="1:4" hidden="1" x14ac:dyDescent="0.25">
      <c r="A173" s="2">
        <v>97</v>
      </c>
      <c r="B173" s="41">
        <f t="shared" ca="1" si="72"/>
        <v>48874</v>
      </c>
      <c r="C173" s="24">
        <f t="shared" ref="C173:C184" si="75">G35</f>
        <v>0</v>
      </c>
      <c r="D173" s="24">
        <f t="shared" si="71"/>
        <v>0</v>
      </c>
    </row>
    <row r="174" spans="1:4" hidden="1" x14ac:dyDescent="0.25">
      <c r="A174" s="2">
        <v>98</v>
      </c>
      <c r="B174" s="41">
        <f t="shared" ca="1" si="72"/>
        <v>48905</v>
      </c>
      <c r="C174" s="24">
        <f t="shared" si="75"/>
        <v>0</v>
      </c>
      <c r="D174" s="24">
        <f t="shared" si="71"/>
        <v>0</v>
      </c>
    </row>
    <row r="175" spans="1:4" hidden="1" x14ac:dyDescent="0.25">
      <c r="A175" s="2">
        <v>99</v>
      </c>
      <c r="B175" s="41">
        <f t="shared" ca="1" si="72"/>
        <v>48935</v>
      </c>
      <c r="C175" s="24">
        <f t="shared" si="75"/>
        <v>0</v>
      </c>
      <c r="D175" s="24">
        <f t="shared" si="71"/>
        <v>0</v>
      </c>
    </row>
    <row r="176" spans="1:4" hidden="1" x14ac:dyDescent="0.25">
      <c r="A176" s="2">
        <v>100</v>
      </c>
      <c r="B176" s="41">
        <f t="shared" ca="1" si="72"/>
        <v>48966</v>
      </c>
      <c r="C176" s="24">
        <f t="shared" si="75"/>
        <v>0</v>
      </c>
      <c r="D176" s="24">
        <f t="shared" si="71"/>
        <v>0</v>
      </c>
    </row>
    <row r="177" spans="1:4" hidden="1" x14ac:dyDescent="0.25">
      <c r="A177" s="2">
        <v>101</v>
      </c>
      <c r="B177" s="41">
        <f t="shared" ca="1" si="72"/>
        <v>48997</v>
      </c>
      <c r="C177" s="24">
        <f t="shared" si="75"/>
        <v>0</v>
      </c>
      <c r="D177" s="24">
        <f t="shared" si="71"/>
        <v>0</v>
      </c>
    </row>
    <row r="178" spans="1:4" hidden="1" x14ac:dyDescent="0.25">
      <c r="A178" s="2">
        <v>102</v>
      </c>
      <c r="B178" s="41">
        <f t="shared" ca="1" si="72"/>
        <v>49025</v>
      </c>
      <c r="C178" s="24">
        <f t="shared" si="75"/>
        <v>0</v>
      </c>
      <c r="D178" s="24">
        <f t="shared" si="71"/>
        <v>0</v>
      </c>
    </row>
    <row r="179" spans="1:4" hidden="1" x14ac:dyDescent="0.25">
      <c r="A179" s="2">
        <v>103</v>
      </c>
      <c r="B179" s="41">
        <f t="shared" ca="1" si="72"/>
        <v>49056</v>
      </c>
      <c r="C179" s="24">
        <f t="shared" si="75"/>
        <v>0</v>
      </c>
      <c r="D179" s="24">
        <f t="shared" si="71"/>
        <v>0</v>
      </c>
    </row>
    <row r="180" spans="1:4" hidden="1" x14ac:dyDescent="0.25">
      <c r="A180" s="2">
        <v>104</v>
      </c>
      <c r="B180" s="41">
        <f t="shared" ca="1" si="72"/>
        <v>49086</v>
      </c>
      <c r="C180" s="24">
        <f t="shared" si="75"/>
        <v>0</v>
      </c>
      <c r="D180" s="24">
        <f t="shared" si="71"/>
        <v>0</v>
      </c>
    </row>
    <row r="181" spans="1:4" hidden="1" x14ac:dyDescent="0.25">
      <c r="A181" s="2">
        <v>105</v>
      </c>
      <c r="B181" s="41">
        <f t="shared" ca="1" si="72"/>
        <v>49117</v>
      </c>
      <c r="C181" s="24">
        <f t="shared" si="75"/>
        <v>0</v>
      </c>
      <c r="D181" s="24">
        <f t="shared" si="71"/>
        <v>0</v>
      </c>
    </row>
    <row r="182" spans="1:4" hidden="1" x14ac:dyDescent="0.25">
      <c r="A182" s="2">
        <v>106</v>
      </c>
      <c r="B182" s="41">
        <f t="shared" ca="1" si="72"/>
        <v>49147</v>
      </c>
      <c r="C182" s="24">
        <f t="shared" si="75"/>
        <v>0</v>
      </c>
      <c r="D182" s="24">
        <f t="shared" si="71"/>
        <v>0</v>
      </c>
    </row>
    <row r="183" spans="1:4" hidden="1" x14ac:dyDescent="0.25">
      <c r="A183" s="2">
        <v>107</v>
      </c>
      <c r="B183" s="41">
        <f t="shared" ca="1" si="72"/>
        <v>49178</v>
      </c>
      <c r="C183" s="24">
        <f t="shared" si="75"/>
        <v>0</v>
      </c>
      <c r="D183" s="24">
        <f t="shared" si="71"/>
        <v>0</v>
      </c>
    </row>
    <row r="184" spans="1:4" hidden="1" x14ac:dyDescent="0.25">
      <c r="A184" s="2">
        <v>108</v>
      </c>
      <c r="B184" s="41">
        <f t="shared" ca="1" si="72"/>
        <v>49209</v>
      </c>
      <c r="C184" s="24">
        <f t="shared" si="75"/>
        <v>0</v>
      </c>
      <c r="D184" s="24">
        <f t="shared" si="71"/>
        <v>0</v>
      </c>
    </row>
    <row r="185" spans="1:4" hidden="1" x14ac:dyDescent="0.25">
      <c r="A185" s="2">
        <v>109</v>
      </c>
      <c r="B185" s="41">
        <f t="shared" ca="1" si="72"/>
        <v>49239</v>
      </c>
      <c r="C185" s="24">
        <f t="shared" ref="C185:C196" si="76">J35</f>
        <v>0</v>
      </c>
      <c r="D185" s="24">
        <f t="shared" si="71"/>
        <v>0</v>
      </c>
    </row>
    <row r="186" spans="1:4" hidden="1" x14ac:dyDescent="0.25">
      <c r="A186" s="2">
        <v>110</v>
      </c>
      <c r="B186" s="41">
        <f t="shared" ca="1" si="72"/>
        <v>49270</v>
      </c>
      <c r="C186" s="24">
        <f t="shared" si="76"/>
        <v>0</v>
      </c>
      <c r="D186" s="24">
        <f t="shared" si="71"/>
        <v>0</v>
      </c>
    </row>
    <row r="187" spans="1:4" hidden="1" x14ac:dyDescent="0.25">
      <c r="A187" s="2">
        <v>111</v>
      </c>
      <c r="B187" s="41">
        <f t="shared" ca="1" si="72"/>
        <v>49300</v>
      </c>
      <c r="C187" s="24">
        <f t="shared" si="76"/>
        <v>0</v>
      </c>
      <c r="D187" s="24">
        <f t="shared" si="71"/>
        <v>0</v>
      </c>
    </row>
    <row r="188" spans="1:4" hidden="1" x14ac:dyDescent="0.25">
      <c r="A188" s="2">
        <v>112</v>
      </c>
      <c r="B188" s="41">
        <f t="shared" ca="1" si="72"/>
        <v>49331</v>
      </c>
      <c r="C188" s="24">
        <f t="shared" si="76"/>
        <v>0</v>
      </c>
      <c r="D188" s="24">
        <f t="shared" si="71"/>
        <v>0</v>
      </c>
    </row>
    <row r="189" spans="1:4" hidden="1" x14ac:dyDescent="0.25">
      <c r="A189" s="2">
        <v>113</v>
      </c>
      <c r="B189" s="41">
        <f t="shared" ca="1" si="72"/>
        <v>49362</v>
      </c>
      <c r="C189" s="24">
        <f t="shared" si="76"/>
        <v>0</v>
      </c>
      <c r="D189" s="24">
        <f t="shared" si="71"/>
        <v>0</v>
      </c>
    </row>
    <row r="190" spans="1:4" hidden="1" x14ac:dyDescent="0.25">
      <c r="A190" s="2">
        <v>114</v>
      </c>
      <c r="B190" s="41">
        <f t="shared" ca="1" si="72"/>
        <v>49390</v>
      </c>
      <c r="C190" s="24">
        <f t="shared" si="76"/>
        <v>0</v>
      </c>
      <c r="D190" s="24">
        <f t="shared" si="71"/>
        <v>0</v>
      </c>
    </row>
    <row r="191" spans="1:4" hidden="1" x14ac:dyDescent="0.25">
      <c r="A191" s="2">
        <v>115</v>
      </c>
      <c r="B191" s="41">
        <f t="shared" ca="1" si="72"/>
        <v>49421</v>
      </c>
      <c r="C191" s="24">
        <f t="shared" si="76"/>
        <v>0</v>
      </c>
      <c r="D191" s="24">
        <f t="shared" si="71"/>
        <v>0</v>
      </c>
    </row>
    <row r="192" spans="1:4" hidden="1" x14ac:dyDescent="0.25">
      <c r="A192" s="2">
        <v>116</v>
      </c>
      <c r="B192" s="41">
        <f t="shared" ca="1" si="72"/>
        <v>49451</v>
      </c>
      <c r="C192" s="24">
        <f t="shared" si="76"/>
        <v>0</v>
      </c>
      <c r="D192" s="24">
        <f t="shared" si="71"/>
        <v>0</v>
      </c>
    </row>
    <row r="193" spans="1:4" hidden="1" x14ac:dyDescent="0.25">
      <c r="A193" s="2">
        <v>117</v>
      </c>
      <c r="B193" s="41">
        <f t="shared" ca="1" si="72"/>
        <v>49482</v>
      </c>
      <c r="C193" s="24">
        <f t="shared" si="76"/>
        <v>0</v>
      </c>
      <c r="D193" s="24">
        <f t="shared" si="71"/>
        <v>0</v>
      </c>
    </row>
    <row r="194" spans="1:4" hidden="1" x14ac:dyDescent="0.25">
      <c r="A194" s="2">
        <v>118</v>
      </c>
      <c r="B194" s="41">
        <f t="shared" ca="1" si="72"/>
        <v>49512</v>
      </c>
      <c r="C194" s="24">
        <f t="shared" si="76"/>
        <v>0</v>
      </c>
      <c r="D194" s="24">
        <f t="shared" si="71"/>
        <v>0</v>
      </c>
    </row>
    <row r="195" spans="1:4" hidden="1" x14ac:dyDescent="0.25">
      <c r="A195" s="2">
        <v>119</v>
      </c>
      <c r="B195" s="41">
        <f t="shared" ca="1" si="72"/>
        <v>49543</v>
      </c>
      <c r="C195" s="24">
        <f t="shared" si="76"/>
        <v>0</v>
      </c>
      <c r="D195" s="24">
        <f t="shared" si="71"/>
        <v>0</v>
      </c>
    </row>
    <row r="196" spans="1:4" hidden="1" x14ac:dyDescent="0.25">
      <c r="A196" s="2">
        <v>120</v>
      </c>
      <c r="B196" s="41">
        <f t="shared" ca="1" si="72"/>
        <v>49574</v>
      </c>
      <c r="C196" s="24">
        <f t="shared" si="76"/>
        <v>0</v>
      </c>
      <c r="D196" s="24">
        <f t="shared" si="71"/>
        <v>0</v>
      </c>
    </row>
    <row r="197" spans="1:4" hidden="1" x14ac:dyDescent="0.25">
      <c r="A197" s="2">
        <v>121</v>
      </c>
      <c r="B197" s="41">
        <f t="shared" ca="1" si="72"/>
        <v>49604</v>
      </c>
      <c r="C197" s="29">
        <f t="shared" ref="C197:C208" si="77">M35</f>
        <v>0</v>
      </c>
      <c r="D197" s="24">
        <f t="shared" si="71"/>
        <v>0</v>
      </c>
    </row>
    <row r="198" spans="1:4" hidden="1" x14ac:dyDescent="0.25">
      <c r="A198" s="2">
        <v>122</v>
      </c>
      <c r="B198" s="41">
        <f t="shared" ca="1" si="72"/>
        <v>49635</v>
      </c>
      <c r="C198" s="29">
        <f t="shared" si="77"/>
        <v>0</v>
      </c>
      <c r="D198" s="24">
        <f t="shared" si="71"/>
        <v>0</v>
      </c>
    </row>
    <row r="199" spans="1:4" hidden="1" x14ac:dyDescent="0.25">
      <c r="A199" s="2">
        <v>123</v>
      </c>
      <c r="B199" s="41">
        <f t="shared" ca="1" si="72"/>
        <v>49665</v>
      </c>
      <c r="C199" s="29">
        <f t="shared" si="77"/>
        <v>0</v>
      </c>
      <c r="D199" s="24">
        <f t="shared" si="71"/>
        <v>0</v>
      </c>
    </row>
    <row r="200" spans="1:4" hidden="1" x14ac:dyDescent="0.25">
      <c r="A200" s="2">
        <v>124</v>
      </c>
      <c r="B200" s="41">
        <f t="shared" ca="1" si="72"/>
        <v>49696</v>
      </c>
      <c r="C200" s="29">
        <f t="shared" si="77"/>
        <v>0</v>
      </c>
      <c r="D200" s="24">
        <f t="shared" si="71"/>
        <v>0</v>
      </c>
    </row>
    <row r="201" spans="1:4" hidden="1" x14ac:dyDescent="0.25">
      <c r="A201" s="2">
        <v>125</v>
      </c>
      <c r="B201" s="41">
        <f t="shared" ca="1" si="72"/>
        <v>49727</v>
      </c>
      <c r="C201" s="29">
        <f t="shared" si="77"/>
        <v>0</v>
      </c>
      <c r="D201" s="24">
        <f t="shared" si="71"/>
        <v>0</v>
      </c>
    </row>
    <row r="202" spans="1:4" hidden="1" x14ac:dyDescent="0.25">
      <c r="A202" s="2">
        <v>126</v>
      </c>
      <c r="B202" s="41">
        <f t="shared" ca="1" si="72"/>
        <v>49756</v>
      </c>
      <c r="C202" s="29">
        <f t="shared" si="77"/>
        <v>0</v>
      </c>
      <c r="D202" s="24">
        <f t="shared" si="71"/>
        <v>0</v>
      </c>
    </row>
    <row r="203" spans="1:4" hidden="1" x14ac:dyDescent="0.25">
      <c r="A203" s="2">
        <v>127</v>
      </c>
      <c r="B203" s="41">
        <f t="shared" ca="1" si="72"/>
        <v>49787</v>
      </c>
      <c r="C203" s="29">
        <f t="shared" si="77"/>
        <v>0</v>
      </c>
      <c r="D203" s="24">
        <f t="shared" si="71"/>
        <v>0</v>
      </c>
    </row>
    <row r="204" spans="1:4" hidden="1" x14ac:dyDescent="0.25">
      <c r="A204" s="2">
        <v>128</v>
      </c>
      <c r="B204" s="41">
        <f t="shared" ca="1" si="72"/>
        <v>49817</v>
      </c>
      <c r="C204" s="29">
        <f t="shared" si="77"/>
        <v>0</v>
      </c>
      <c r="D204" s="24">
        <f t="shared" si="71"/>
        <v>0</v>
      </c>
    </row>
    <row r="205" spans="1:4" hidden="1" x14ac:dyDescent="0.25">
      <c r="A205" s="2">
        <v>129</v>
      </c>
      <c r="B205" s="41">
        <f t="shared" ca="1" si="72"/>
        <v>49848</v>
      </c>
      <c r="C205" s="29">
        <f t="shared" si="77"/>
        <v>0</v>
      </c>
      <c r="D205" s="24">
        <f t="shared" si="71"/>
        <v>0</v>
      </c>
    </row>
    <row r="206" spans="1:4" hidden="1" x14ac:dyDescent="0.25">
      <c r="A206" s="2">
        <v>130</v>
      </c>
      <c r="B206" s="41">
        <f t="shared" ca="1" si="72"/>
        <v>49878</v>
      </c>
      <c r="C206" s="29">
        <f t="shared" si="77"/>
        <v>0</v>
      </c>
      <c r="D206" s="24">
        <f t="shared" ref="D206:D269" si="78">C206-C207</f>
        <v>0</v>
      </c>
    </row>
    <row r="207" spans="1:4" hidden="1" x14ac:dyDescent="0.25">
      <c r="A207" s="2">
        <v>131</v>
      </c>
      <c r="B207" s="41">
        <f t="shared" ref="B207:B270" ca="1" si="79">EDATE(B206,1)</f>
        <v>49909</v>
      </c>
      <c r="C207" s="29">
        <f t="shared" si="77"/>
        <v>0</v>
      </c>
      <c r="D207" s="24">
        <f t="shared" si="78"/>
        <v>0</v>
      </c>
    </row>
    <row r="208" spans="1:4" hidden="1" x14ac:dyDescent="0.25">
      <c r="A208" s="2">
        <v>132</v>
      </c>
      <c r="B208" s="41">
        <f t="shared" ca="1" si="79"/>
        <v>49940</v>
      </c>
      <c r="C208" s="29">
        <f t="shared" si="77"/>
        <v>0</v>
      </c>
      <c r="D208" s="24">
        <f t="shared" si="78"/>
        <v>0</v>
      </c>
    </row>
    <row r="209" spans="1:4" hidden="1" x14ac:dyDescent="0.25">
      <c r="A209" s="2">
        <v>133</v>
      </c>
      <c r="B209" s="41">
        <f t="shared" ca="1" si="79"/>
        <v>49970</v>
      </c>
      <c r="C209" s="29">
        <f t="shared" ref="C209:C220" si="80">P35</f>
        <v>0</v>
      </c>
      <c r="D209" s="24">
        <f t="shared" si="78"/>
        <v>0</v>
      </c>
    </row>
    <row r="210" spans="1:4" hidden="1" x14ac:dyDescent="0.25">
      <c r="A210" s="2">
        <v>134</v>
      </c>
      <c r="B210" s="41">
        <f t="shared" ca="1" si="79"/>
        <v>50001</v>
      </c>
      <c r="C210" s="29">
        <f t="shared" si="80"/>
        <v>0</v>
      </c>
      <c r="D210" s="24">
        <f t="shared" si="78"/>
        <v>0</v>
      </c>
    </row>
    <row r="211" spans="1:4" hidden="1" x14ac:dyDescent="0.25">
      <c r="A211" s="2">
        <v>135</v>
      </c>
      <c r="B211" s="41">
        <f t="shared" ca="1" si="79"/>
        <v>50031</v>
      </c>
      <c r="C211" s="29">
        <f t="shared" si="80"/>
        <v>0</v>
      </c>
      <c r="D211" s="24">
        <f t="shared" si="78"/>
        <v>0</v>
      </c>
    </row>
    <row r="212" spans="1:4" hidden="1" x14ac:dyDescent="0.25">
      <c r="A212" s="2">
        <v>136</v>
      </c>
      <c r="B212" s="41">
        <f t="shared" ca="1" si="79"/>
        <v>50062</v>
      </c>
      <c r="C212" s="29">
        <f t="shared" si="80"/>
        <v>0</v>
      </c>
      <c r="D212" s="24">
        <f t="shared" si="78"/>
        <v>0</v>
      </c>
    </row>
    <row r="213" spans="1:4" hidden="1" x14ac:dyDescent="0.25">
      <c r="A213" s="2">
        <v>137</v>
      </c>
      <c r="B213" s="41">
        <f t="shared" ca="1" si="79"/>
        <v>50093</v>
      </c>
      <c r="C213" s="29">
        <f t="shared" si="80"/>
        <v>0</v>
      </c>
      <c r="D213" s="24">
        <f t="shared" si="78"/>
        <v>0</v>
      </c>
    </row>
    <row r="214" spans="1:4" hidden="1" x14ac:dyDescent="0.25">
      <c r="A214" s="2">
        <v>138</v>
      </c>
      <c r="B214" s="41">
        <f t="shared" ca="1" si="79"/>
        <v>50121</v>
      </c>
      <c r="C214" s="29">
        <f t="shared" si="80"/>
        <v>0</v>
      </c>
      <c r="D214" s="24">
        <f t="shared" si="78"/>
        <v>0</v>
      </c>
    </row>
    <row r="215" spans="1:4" hidden="1" x14ac:dyDescent="0.25">
      <c r="A215" s="2">
        <v>139</v>
      </c>
      <c r="B215" s="41">
        <f t="shared" ca="1" si="79"/>
        <v>50152</v>
      </c>
      <c r="C215" s="29">
        <f t="shared" si="80"/>
        <v>0</v>
      </c>
      <c r="D215" s="24">
        <f t="shared" si="78"/>
        <v>0</v>
      </c>
    </row>
    <row r="216" spans="1:4" hidden="1" x14ac:dyDescent="0.25">
      <c r="A216" s="2">
        <v>140</v>
      </c>
      <c r="B216" s="41">
        <f t="shared" ca="1" si="79"/>
        <v>50182</v>
      </c>
      <c r="C216" s="29">
        <f t="shared" si="80"/>
        <v>0</v>
      </c>
      <c r="D216" s="24">
        <f t="shared" si="78"/>
        <v>0</v>
      </c>
    </row>
    <row r="217" spans="1:4" hidden="1" x14ac:dyDescent="0.25">
      <c r="A217" s="2">
        <v>141</v>
      </c>
      <c r="B217" s="41">
        <f t="shared" ca="1" si="79"/>
        <v>50213</v>
      </c>
      <c r="C217" s="29">
        <f t="shared" si="80"/>
        <v>0</v>
      </c>
      <c r="D217" s="24">
        <f t="shared" si="78"/>
        <v>0</v>
      </c>
    </row>
    <row r="218" spans="1:4" hidden="1" x14ac:dyDescent="0.25">
      <c r="A218" s="2">
        <v>142</v>
      </c>
      <c r="B218" s="41">
        <f t="shared" ca="1" si="79"/>
        <v>50243</v>
      </c>
      <c r="C218" s="29">
        <f t="shared" si="80"/>
        <v>0</v>
      </c>
      <c r="D218" s="24">
        <f t="shared" si="78"/>
        <v>0</v>
      </c>
    </row>
    <row r="219" spans="1:4" hidden="1" x14ac:dyDescent="0.25">
      <c r="A219" s="2">
        <v>143</v>
      </c>
      <c r="B219" s="41">
        <f t="shared" ca="1" si="79"/>
        <v>50274</v>
      </c>
      <c r="C219" s="29">
        <f t="shared" si="80"/>
        <v>0</v>
      </c>
      <c r="D219" s="24">
        <f t="shared" si="78"/>
        <v>0</v>
      </c>
    </row>
    <row r="220" spans="1:4" hidden="1" x14ac:dyDescent="0.25">
      <c r="A220" s="2">
        <v>144</v>
      </c>
      <c r="B220" s="41">
        <f t="shared" ca="1" si="79"/>
        <v>50305</v>
      </c>
      <c r="C220" s="29">
        <f t="shared" si="80"/>
        <v>0</v>
      </c>
      <c r="D220" s="24">
        <f t="shared" si="78"/>
        <v>0</v>
      </c>
    </row>
    <row r="221" spans="1:4" hidden="1" x14ac:dyDescent="0.25">
      <c r="A221" s="2">
        <v>145</v>
      </c>
      <c r="B221" s="41">
        <f t="shared" ca="1" si="79"/>
        <v>50335</v>
      </c>
      <c r="C221" s="29">
        <f t="shared" ref="C221:C232" si="81">S35</f>
        <v>0</v>
      </c>
      <c r="D221" s="24">
        <f t="shared" si="78"/>
        <v>0</v>
      </c>
    </row>
    <row r="222" spans="1:4" hidden="1" x14ac:dyDescent="0.25">
      <c r="A222" s="2">
        <v>146</v>
      </c>
      <c r="B222" s="41">
        <f t="shared" ca="1" si="79"/>
        <v>50366</v>
      </c>
      <c r="C222" s="29">
        <f t="shared" si="81"/>
        <v>0</v>
      </c>
      <c r="D222" s="24">
        <f t="shared" si="78"/>
        <v>0</v>
      </c>
    </row>
    <row r="223" spans="1:4" hidden="1" x14ac:dyDescent="0.25">
      <c r="A223" s="2">
        <v>147</v>
      </c>
      <c r="B223" s="41">
        <f t="shared" ca="1" si="79"/>
        <v>50396</v>
      </c>
      <c r="C223" s="29">
        <f t="shared" si="81"/>
        <v>0</v>
      </c>
      <c r="D223" s="24">
        <f t="shared" si="78"/>
        <v>0</v>
      </c>
    </row>
    <row r="224" spans="1:4" hidden="1" x14ac:dyDescent="0.25">
      <c r="A224" s="2">
        <v>148</v>
      </c>
      <c r="B224" s="41">
        <f t="shared" ca="1" si="79"/>
        <v>50427</v>
      </c>
      <c r="C224" s="29">
        <f t="shared" si="81"/>
        <v>0</v>
      </c>
      <c r="D224" s="24">
        <f t="shared" si="78"/>
        <v>0</v>
      </c>
    </row>
    <row r="225" spans="1:4" hidden="1" x14ac:dyDescent="0.25">
      <c r="A225" s="2">
        <v>149</v>
      </c>
      <c r="B225" s="41">
        <f t="shared" ca="1" si="79"/>
        <v>50458</v>
      </c>
      <c r="C225" s="29">
        <f t="shared" si="81"/>
        <v>0</v>
      </c>
      <c r="D225" s="24">
        <f t="shared" si="78"/>
        <v>0</v>
      </c>
    </row>
    <row r="226" spans="1:4" hidden="1" x14ac:dyDescent="0.25">
      <c r="A226" s="2">
        <v>150</v>
      </c>
      <c r="B226" s="41">
        <f t="shared" ca="1" si="79"/>
        <v>50486</v>
      </c>
      <c r="C226" s="29">
        <f t="shared" si="81"/>
        <v>0</v>
      </c>
      <c r="D226" s="24">
        <f t="shared" si="78"/>
        <v>0</v>
      </c>
    </row>
    <row r="227" spans="1:4" hidden="1" x14ac:dyDescent="0.25">
      <c r="A227" s="2">
        <v>151</v>
      </c>
      <c r="B227" s="41">
        <f t="shared" ca="1" si="79"/>
        <v>50517</v>
      </c>
      <c r="C227" s="29">
        <f t="shared" si="81"/>
        <v>0</v>
      </c>
      <c r="D227" s="24">
        <f t="shared" si="78"/>
        <v>0</v>
      </c>
    </row>
    <row r="228" spans="1:4" hidden="1" x14ac:dyDescent="0.25">
      <c r="A228" s="2">
        <v>152</v>
      </c>
      <c r="B228" s="41">
        <f t="shared" ca="1" si="79"/>
        <v>50547</v>
      </c>
      <c r="C228" s="29">
        <f t="shared" si="81"/>
        <v>0</v>
      </c>
      <c r="D228" s="24">
        <f t="shared" si="78"/>
        <v>0</v>
      </c>
    </row>
    <row r="229" spans="1:4" hidden="1" x14ac:dyDescent="0.25">
      <c r="A229" s="2">
        <v>153</v>
      </c>
      <c r="B229" s="41">
        <f t="shared" ca="1" si="79"/>
        <v>50578</v>
      </c>
      <c r="C229" s="29">
        <f t="shared" si="81"/>
        <v>0</v>
      </c>
      <c r="D229" s="24">
        <f t="shared" si="78"/>
        <v>0</v>
      </c>
    </row>
    <row r="230" spans="1:4" hidden="1" x14ac:dyDescent="0.25">
      <c r="A230" s="2">
        <v>154</v>
      </c>
      <c r="B230" s="41">
        <f t="shared" ca="1" si="79"/>
        <v>50608</v>
      </c>
      <c r="C230" s="29">
        <f t="shared" si="81"/>
        <v>0</v>
      </c>
      <c r="D230" s="24">
        <f t="shared" si="78"/>
        <v>0</v>
      </c>
    </row>
    <row r="231" spans="1:4" hidden="1" x14ac:dyDescent="0.25">
      <c r="A231" s="2">
        <v>155</v>
      </c>
      <c r="B231" s="41">
        <f t="shared" ca="1" si="79"/>
        <v>50639</v>
      </c>
      <c r="C231" s="29">
        <f t="shared" si="81"/>
        <v>0</v>
      </c>
      <c r="D231" s="24">
        <f t="shared" si="78"/>
        <v>0</v>
      </c>
    </row>
    <row r="232" spans="1:4" hidden="1" x14ac:dyDescent="0.25">
      <c r="A232" s="2">
        <v>156</v>
      </c>
      <c r="B232" s="41">
        <f t="shared" ca="1" si="79"/>
        <v>50670</v>
      </c>
      <c r="C232" s="29">
        <f t="shared" si="81"/>
        <v>0</v>
      </c>
      <c r="D232" s="24">
        <f t="shared" si="78"/>
        <v>0</v>
      </c>
    </row>
    <row r="233" spans="1:4" hidden="1" x14ac:dyDescent="0.25">
      <c r="A233" s="2">
        <v>157</v>
      </c>
      <c r="B233" s="41">
        <f t="shared" ca="1" si="79"/>
        <v>50700</v>
      </c>
      <c r="C233" s="29">
        <f t="shared" ref="C233:C244" si="82">V35</f>
        <v>0</v>
      </c>
      <c r="D233" s="24">
        <f t="shared" si="78"/>
        <v>0</v>
      </c>
    </row>
    <row r="234" spans="1:4" hidden="1" x14ac:dyDescent="0.25">
      <c r="A234" s="2">
        <v>158</v>
      </c>
      <c r="B234" s="41">
        <f t="shared" ca="1" si="79"/>
        <v>50731</v>
      </c>
      <c r="C234" s="29">
        <f t="shared" si="82"/>
        <v>0</v>
      </c>
      <c r="D234" s="24">
        <f t="shared" si="78"/>
        <v>0</v>
      </c>
    </row>
    <row r="235" spans="1:4" hidden="1" x14ac:dyDescent="0.25">
      <c r="A235" s="2">
        <v>159</v>
      </c>
      <c r="B235" s="41">
        <f t="shared" ca="1" si="79"/>
        <v>50761</v>
      </c>
      <c r="C235" s="29">
        <f t="shared" si="82"/>
        <v>0</v>
      </c>
      <c r="D235" s="24">
        <f t="shared" si="78"/>
        <v>0</v>
      </c>
    </row>
    <row r="236" spans="1:4" hidden="1" x14ac:dyDescent="0.25">
      <c r="A236" s="2">
        <v>160</v>
      </c>
      <c r="B236" s="41">
        <f t="shared" ca="1" si="79"/>
        <v>50792</v>
      </c>
      <c r="C236" s="29">
        <f t="shared" si="82"/>
        <v>0</v>
      </c>
      <c r="D236" s="24">
        <f t="shared" si="78"/>
        <v>0</v>
      </c>
    </row>
    <row r="237" spans="1:4" hidden="1" x14ac:dyDescent="0.25">
      <c r="A237" s="2">
        <v>161</v>
      </c>
      <c r="B237" s="41">
        <f t="shared" ca="1" si="79"/>
        <v>50823</v>
      </c>
      <c r="C237" s="29">
        <f t="shared" si="82"/>
        <v>0</v>
      </c>
      <c r="D237" s="24">
        <f t="shared" si="78"/>
        <v>0</v>
      </c>
    </row>
    <row r="238" spans="1:4" hidden="1" x14ac:dyDescent="0.25">
      <c r="A238" s="2">
        <v>162</v>
      </c>
      <c r="B238" s="41">
        <f t="shared" ca="1" si="79"/>
        <v>50851</v>
      </c>
      <c r="C238" s="29">
        <f t="shared" si="82"/>
        <v>0</v>
      </c>
      <c r="D238" s="24">
        <f t="shared" si="78"/>
        <v>0</v>
      </c>
    </row>
    <row r="239" spans="1:4" hidden="1" x14ac:dyDescent="0.25">
      <c r="A239" s="2">
        <v>163</v>
      </c>
      <c r="B239" s="41">
        <f t="shared" ca="1" si="79"/>
        <v>50882</v>
      </c>
      <c r="C239" s="29">
        <f t="shared" si="82"/>
        <v>0</v>
      </c>
      <c r="D239" s="24">
        <f t="shared" si="78"/>
        <v>0</v>
      </c>
    </row>
    <row r="240" spans="1:4" hidden="1" x14ac:dyDescent="0.25">
      <c r="A240" s="2">
        <v>164</v>
      </c>
      <c r="B240" s="41">
        <f t="shared" ca="1" si="79"/>
        <v>50912</v>
      </c>
      <c r="C240" s="29">
        <f t="shared" si="82"/>
        <v>0</v>
      </c>
      <c r="D240" s="24">
        <f t="shared" si="78"/>
        <v>0</v>
      </c>
    </row>
    <row r="241" spans="1:4" hidden="1" x14ac:dyDescent="0.25">
      <c r="A241" s="2">
        <v>165</v>
      </c>
      <c r="B241" s="41">
        <f t="shared" ca="1" si="79"/>
        <v>50943</v>
      </c>
      <c r="C241" s="29">
        <f t="shared" si="82"/>
        <v>0</v>
      </c>
      <c r="D241" s="24">
        <f t="shared" si="78"/>
        <v>0</v>
      </c>
    </row>
    <row r="242" spans="1:4" hidden="1" x14ac:dyDescent="0.25">
      <c r="A242" s="2">
        <v>166</v>
      </c>
      <c r="B242" s="41">
        <f t="shared" ca="1" si="79"/>
        <v>50973</v>
      </c>
      <c r="C242" s="29">
        <f t="shared" si="82"/>
        <v>0</v>
      </c>
      <c r="D242" s="24">
        <f t="shared" si="78"/>
        <v>0</v>
      </c>
    </row>
    <row r="243" spans="1:4" hidden="1" x14ac:dyDescent="0.25">
      <c r="A243" s="2">
        <v>167</v>
      </c>
      <c r="B243" s="41">
        <f t="shared" ca="1" si="79"/>
        <v>51004</v>
      </c>
      <c r="C243" s="29">
        <f t="shared" si="82"/>
        <v>0</v>
      </c>
      <c r="D243" s="24">
        <f t="shared" si="78"/>
        <v>0</v>
      </c>
    </row>
    <row r="244" spans="1:4" hidden="1" x14ac:dyDescent="0.25">
      <c r="A244" s="2">
        <v>168</v>
      </c>
      <c r="B244" s="41">
        <f t="shared" ca="1" si="79"/>
        <v>51035</v>
      </c>
      <c r="C244" s="29">
        <f t="shared" si="82"/>
        <v>0</v>
      </c>
      <c r="D244" s="24">
        <f t="shared" si="78"/>
        <v>0</v>
      </c>
    </row>
    <row r="245" spans="1:4" hidden="1" x14ac:dyDescent="0.25">
      <c r="A245" s="2">
        <v>169</v>
      </c>
      <c r="B245" s="41">
        <f t="shared" ca="1" si="79"/>
        <v>51065</v>
      </c>
      <c r="C245" s="29">
        <f t="shared" ref="C245:C256" si="83">D50</f>
        <v>0</v>
      </c>
      <c r="D245" s="24">
        <f t="shared" si="78"/>
        <v>0</v>
      </c>
    </row>
    <row r="246" spans="1:4" hidden="1" x14ac:dyDescent="0.25">
      <c r="A246" s="2">
        <v>170</v>
      </c>
      <c r="B246" s="41">
        <f t="shared" ca="1" si="79"/>
        <v>51096</v>
      </c>
      <c r="C246" s="29">
        <f t="shared" si="83"/>
        <v>0</v>
      </c>
      <c r="D246" s="24">
        <f t="shared" si="78"/>
        <v>0</v>
      </c>
    </row>
    <row r="247" spans="1:4" hidden="1" x14ac:dyDescent="0.25">
      <c r="A247" s="2">
        <v>171</v>
      </c>
      <c r="B247" s="41">
        <f t="shared" ca="1" si="79"/>
        <v>51126</v>
      </c>
      <c r="C247" s="29">
        <f t="shared" si="83"/>
        <v>0</v>
      </c>
      <c r="D247" s="24">
        <f t="shared" si="78"/>
        <v>0</v>
      </c>
    </row>
    <row r="248" spans="1:4" hidden="1" x14ac:dyDescent="0.25">
      <c r="A248" s="2">
        <v>172</v>
      </c>
      <c r="B248" s="41">
        <f t="shared" ca="1" si="79"/>
        <v>51157</v>
      </c>
      <c r="C248" s="29">
        <f t="shared" si="83"/>
        <v>0</v>
      </c>
      <c r="D248" s="24">
        <f t="shared" si="78"/>
        <v>0</v>
      </c>
    </row>
    <row r="249" spans="1:4" hidden="1" x14ac:dyDescent="0.25">
      <c r="A249" s="2">
        <v>173</v>
      </c>
      <c r="B249" s="41">
        <f t="shared" ca="1" si="79"/>
        <v>51188</v>
      </c>
      <c r="C249" s="29">
        <f t="shared" si="83"/>
        <v>0</v>
      </c>
      <c r="D249" s="24">
        <f t="shared" si="78"/>
        <v>0</v>
      </c>
    </row>
    <row r="250" spans="1:4" hidden="1" x14ac:dyDescent="0.25">
      <c r="A250" s="2">
        <v>174</v>
      </c>
      <c r="B250" s="41">
        <f t="shared" ca="1" si="79"/>
        <v>51217</v>
      </c>
      <c r="C250" s="29">
        <f t="shared" si="83"/>
        <v>0</v>
      </c>
      <c r="D250" s="24">
        <f t="shared" si="78"/>
        <v>0</v>
      </c>
    </row>
    <row r="251" spans="1:4" hidden="1" x14ac:dyDescent="0.25">
      <c r="A251" s="2">
        <v>175</v>
      </c>
      <c r="B251" s="41">
        <f t="shared" ca="1" si="79"/>
        <v>51248</v>
      </c>
      <c r="C251" s="29">
        <f t="shared" si="83"/>
        <v>0</v>
      </c>
      <c r="D251" s="24">
        <f t="shared" si="78"/>
        <v>0</v>
      </c>
    </row>
    <row r="252" spans="1:4" hidden="1" x14ac:dyDescent="0.25">
      <c r="A252" s="2">
        <v>176</v>
      </c>
      <c r="B252" s="41">
        <f t="shared" ca="1" si="79"/>
        <v>51278</v>
      </c>
      <c r="C252" s="29">
        <f t="shared" si="83"/>
        <v>0</v>
      </c>
      <c r="D252" s="24">
        <f t="shared" si="78"/>
        <v>0</v>
      </c>
    </row>
    <row r="253" spans="1:4" hidden="1" x14ac:dyDescent="0.25">
      <c r="A253" s="2">
        <v>177</v>
      </c>
      <c r="B253" s="41">
        <f t="shared" ca="1" si="79"/>
        <v>51309</v>
      </c>
      <c r="C253" s="29">
        <f t="shared" si="83"/>
        <v>0</v>
      </c>
      <c r="D253" s="24">
        <f t="shared" si="78"/>
        <v>0</v>
      </c>
    </row>
    <row r="254" spans="1:4" hidden="1" x14ac:dyDescent="0.25">
      <c r="A254" s="2">
        <v>178</v>
      </c>
      <c r="B254" s="41">
        <f t="shared" ca="1" si="79"/>
        <v>51339</v>
      </c>
      <c r="C254" s="29">
        <f t="shared" si="83"/>
        <v>0</v>
      </c>
      <c r="D254" s="24">
        <f t="shared" si="78"/>
        <v>0</v>
      </c>
    </row>
    <row r="255" spans="1:4" hidden="1" x14ac:dyDescent="0.25">
      <c r="A255" s="2">
        <v>179</v>
      </c>
      <c r="B255" s="41">
        <f t="shared" ca="1" si="79"/>
        <v>51370</v>
      </c>
      <c r="C255" s="29">
        <f t="shared" si="83"/>
        <v>0</v>
      </c>
      <c r="D255" s="24">
        <f t="shared" si="78"/>
        <v>0</v>
      </c>
    </row>
    <row r="256" spans="1:4" hidden="1" x14ac:dyDescent="0.25">
      <c r="A256" s="2">
        <v>180</v>
      </c>
      <c r="B256" s="41">
        <f t="shared" ca="1" si="79"/>
        <v>51401</v>
      </c>
      <c r="C256" s="29">
        <f t="shared" si="83"/>
        <v>0</v>
      </c>
      <c r="D256" s="24">
        <f t="shared" si="78"/>
        <v>0</v>
      </c>
    </row>
    <row r="257" spans="1:4" hidden="1" x14ac:dyDescent="0.25">
      <c r="A257" s="2">
        <v>181</v>
      </c>
      <c r="B257" s="41">
        <f t="shared" ca="1" si="79"/>
        <v>51431</v>
      </c>
      <c r="C257" s="29">
        <f t="shared" ref="C257:C268" si="84">G50</f>
        <v>0</v>
      </c>
      <c r="D257" s="24">
        <f t="shared" si="78"/>
        <v>0</v>
      </c>
    </row>
    <row r="258" spans="1:4" hidden="1" x14ac:dyDescent="0.25">
      <c r="A258" s="2">
        <v>182</v>
      </c>
      <c r="B258" s="41">
        <f t="shared" ca="1" si="79"/>
        <v>51462</v>
      </c>
      <c r="C258" s="29">
        <f t="shared" si="84"/>
        <v>0</v>
      </c>
      <c r="D258" s="24">
        <f t="shared" si="78"/>
        <v>0</v>
      </c>
    </row>
    <row r="259" spans="1:4" hidden="1" x14ac:dyDescent="0.25">
      <c r="A259" s="2">
        <v>183</v>
      </c>
      <c r="B259" s="41">
        <f t="shared" ca="1" si="79"/>
        <v>51492</v>
      </c>
      <c r="C259" s="29">
        <f t="shared" si="84"/>
        <v>0</v>
      </c>
      <c r="D259" s="24">
        <f t="shared" si="78"/>
        <v>0</v>
      </c>
    </row>
    <row r="260" spans="1:4" hidden="1" x14ac:dyDescent="0.25">
      <c r="A260" s="2">
        <v>184</v>
      </c>
      <c r="B260" s="41">
        <f t="shared" ca="1" si="79"/>
        <v>51523</v>
      </c>
      <c r="C260" s="29">
        <f t="shared" si="84"/>
        <v>0</v>
      </c>
      <c r="D260" s="24">
        <f t="shared" si="78"/>
        <v>0</v>
      </c>
    </row>
    <row r="261" spans="1:4" hidden="1" x14ac:dyDescent="0.25">
      <c r="A261" s="2">
        <v>185</v>
      </c>
      <c r="B261" s="41">
        <f t="shared" ca="1" si="79"/>
        <v>51554</v>
      </c>
      <c r="C261" s="29">
        <f t="shared" si="84"/>
        <v>0</v>
      </c>
      <c r="D261" s="24">
        <f t="shared" si="78"/>
        <v>0</v>
      </c>
    </row>
    <row r="262" spans="1:4" hidden="1" x14ac:dyDescent="0.25">
      <c r="A262" s="2">
        <v>186</v>
      </c>
      <c r="B262" s="41">
        <f t="shared" ca="1" si="79"/>
        <v>51582</v>
      </c>
      <c r="C262" s="29">
        <f t="shared" si="84"/>
        <v>0</v>
      </c>
      <c r="D262" s="24">
        <f t="shared" si="78"/>
        <v>0</v>
      </c>
    </row>
    <row r="263" spans="1:4" hidden="1" x14ac:dyDescent="0.25">
      <c r="A263" s="2">
        <v>187</v>
      </c>
      <c r="B263" s="41">
        <f t="shared" ca="1" si="79"/>
        <v>51613</v>
      </c>
      <c r="C263" s="29">
        <f t="shared" si="84"/>
        <v>0</v>
      </c>
      <c r="D263" s="24">
        <f t="shared" si="78"/>
        <v>0</v>
      </c>
    </row>
    <row r="264" spans="1:4" hidden="1" x14ac:dyDescent="0.25">
      <c r="A264" s="2">
        <v>188</v>
      </c>
      <c r="B264" s="41">
        <f t="shared" ca="1" si="79"/>
        <v>51643</v>
      </c>
      <c r="C264" s="29">
        <f t="shared" si="84"/>
        <v>0</v>
      </c>
      <c r="D264" s="24">
        <f t="shared" si="78"/>
        <v>0</v>
      </c>
    </row>
    <row r="265" spans="1:4" hidden="1" x14ac:dyDescent="0.25">
      <c r="A265" s="2">
        <v>189</v>
      </c>
      <c r="B265" s="41">
        <f t="shared" ca="1" si="79"/>
        <v>51674</v>
      </c>
      <c r="C265" s="29">
        <f t="shared" si="84"/>
        <v>0</v>
      </c>
      <c r="D265" s="24">
        <f t="shared" si="78"/>
        <v>0</v>
      </c>
    </row>
    <row r="266" spans="1:4" hidden="1" x14ac:dyDescent="0.25">
      <c r="A266" s="2">
        <v>190</v>
      </c>
      <c r="B266" s="41">
        <f t="shared" ca="1" si="79"/>
        <v>51704</v>
      </c>
      <c r="C266" s="29">
        <f t="shared" si="84"/>
        <v>0</v>
      </c>
      <c r="D266" s="24">
        <f t="shared" si="78"/>
        <v>0</v>
      </c>
    </row>
    <row r="267" spans="1:4" hidden="1" x14ac:dyDescent="0.25">
      <c r="A267" s="2">
        <v>191</v>
      </c>
      <c r="B267" s="41">
        <f t="shared" ca="1" si="79"/>
        <v>51735</v>
      </c>
      <c r="C267" s="29">
        <f t="shared" si="84"/>
        <v>0</v>
      </c>
      <c r="D267" s="24">
        <f t="shared" si="78"/>
        <v>0</v>
      </c>
    </row>
    <row r="268" spans="1:4" hidden="1" x14ac:dyDescent="0.25">
      <c r="A268" s="2">
        <v>192</v>
      </c>
      <c r="B268" s="41">
        <f t="shared" ca="1" si="79"/>
        <v>51766</v>
      </c>
      <c r="C268" s="29">
        <f t="shared" si="84"/>
        <v>0</v>
      </c>
      <c r="D268" s="24">
        <f t="shared" si="78"/>
        <v>0</v>
      </c>
    </row>
    <row r="269" spans="1:4" hidden="1" x14ac:dyDescent="0.25">
      <c r="A269" s="2">
        <v>193</v>
      </c>
      <c r="B269" s="41">
        <f t="shared" ca="1" si="79"/>
        <v>51796</v>
      </c>
      <c r="C269" s="29">
        <f t="shared" ref="C269:C280" si="85">J50</f>
        <v>0</v>
      </c>
      <c r="D269" s="24">
        <f t="shared" si="78"/>
        <v>0</v>
      </c>
    </row>
    <row r="270" spans="1:4" hidden="1" x14ac:dyDescent="0.25">
      <c r="A270" s="2">
        <v>194</v>
      </c>
      <c r="B270" s="41">
        <f t="shared" ca="1" si="79"/>
        <v>51827</v>
      </c>
      <c r="C270" s="29">
        <f t="shared" si="85"/>
        <v>0</v>
      </c>
      <c r="D270" s="24">
        <f t="shared" ref="D270:D316" si="86">C270-C271</f>
        <v>0</v>
      </c>
    </row>
    <row r="271" spans="1:4" hidden="1" x14ac:dyDescent="0.25">
      <c r="A271" s="2">
        <v>195</v>
      </c>
      <c r="B271" s="41">
        <f t="shared" ref="B271:B316" ca="1" si="87">EDATE(B270,1)</f>
        <v>51857</v>
      </c>
      <c r="C271" s="29">
        <f t="shared" si="85"/>
        <v>0</v>
      </c>
      <c r="D271" s="24">
        <f t="shared" si="86"/>
        <v>0</v>
      </c>
    </row>
    <row r="272" spans="1:4" hidden="1" x14ac:dyDescent="0.25">
      <c r="A272" s="2">
        <v>196</v>
      </c>
      <c r="B272" s="41">
        <f t="shared" ca="1" si="87"/>
        <v>51888</v>
      </c>
      <c r="C272" s="29">
        <f t="shared" si="85"/>
        <v>0</v>
      </c>
      <c r="D272" s="24">
        <f t="shared" si="86"/>
        <v>0</v>
      </c>
    </row>
    <row r="273" spans="1:4" hidden="1" x14ac:dyDescent="0.25">
      <c r="A273" s="2">
        <v>197</v>
      </c>
      <c r="B273" s="41">
        <f t="shared" ca="1" si="87"/>
        <v>51919</v>
      </c>
      <c r="C273" s="29">
        <f t="shared" si="85"/>
        <v>0</v>
      </c>
      <c r="D273" s="24">
        <f t="shared" si="86"/>
        <v>0</v>
      </c>
    </row>
    <row r="274" spans="1:4" hidden="1" x14ac:dyDescent="0.25">
      <c r="A274" s="2">
        <v>198</v>
      </c>
      <c r="B274" s="41">
        <f t="shared" ca="1" si="87"/>
        <v>51947</v>
      </c>
      <c r="C274" s="29">
        <f t="shared" si="85"/>
        <v>0</v>
      </c>
      <c r="D274" s="24">
        <f t="shared" si="86"/>
        <v>0</v>
      </c>
    </row>
    <row r="275" spans="1:4" hidden="1" x14ac:dyDescent="0.25">
      <c r="A275" s="2">
        <v>199</v>
      </c>
      <c r="B275" s="41">
        <f t="shared" ca="1" si="87"/>
        <v>51978</v>
      </c>
      <c r="C275" s="29">
        <f t="shared" si="85"/>
        <v>0</v>
      </c>
      <c r="D275" s="24">
        <f t="shared" si="86"/>
        <v>0</v>
      </c>
    </row>
    <row r="276" spans="1:4" hidden="1" x14ac:dyDescent="0.25">
      <c r="A276" s="2">
        <v>200</v>
      </c>
      <c r="B276" s="41">
        <f t="shared" ca="1" si="87"/>
        <v>52008</v>
      </c>
      <c r="C276" s="29">
        <f t="shared" si="85"/>
        <v>0</v>
      </c>
      <c r="D276" s="24">
        <f t="shared" si="86"/>
        <v>0</v>
      </c>
    </row>
    <row r="277" spans="1:4" hidden="1" x14ac:dyDescent="0.25">
      <c r="A277" s="2">
        <v>201</v>
      </c>
      <c r="B277" s="41">
        <f t="shared" ca="1" si="87"/>
        <v>52039</v>
      </c>
      <c r="C277" s="29">
        <f t="shared" si="85"/>
        <v>0</v>
      </c>
      <c r="D277" s="24">
        <f t="shared" si="86"/>
        <v>0</v>
      </c>
    </row>
    <row r="278" spans="1:4" hidden="1" x14ac:dyDescent="0.25">
      <c r="A278" s="2">
        <v>202</v>
      </c>
      <c r="B278" s="41">
        <f t="shared" ca="1" si="87"/>
        <v>52069</v>
      </c>
      <c r="C278" s="29">
        <f t="shared" si="85"/>
        <v>0</v>
      </c>
      <c r="D278" s="24">
        <f t="shared" si="86"/>
        <v>0</v>
      </c>
    </row>
    <row r="279" spans="1:4" hidden="1" x14ac:dyDescent="0.25">
      <c r="A279" s="2">
        <v>203</v>
      </c>
      <c r="B279" s="41">
        <f t="shared" ca="1" si="87"/>
        <v>52100</v>
      </c>
      <c r="C279" s="29">
        <f t="shared" si="85"/>
        <v>0</v>
      </c>
      <c r="D279" s="24">
        <f t="shared" si="86"/>
        <v>0</v>
      </c>
    </row>
    <row r="280" spans="1:4" hidden="1" x14ac:dyDescent="0.25">
      <c r="A280" s="2">
        <v>204</v>
      </c>
      <c r="B280" s="41">
        <f t="shared" ca="1" si="87"/>
        <v>52131</v>
      </c>
      <c r="C280" s="29">
        <f t="shared" si="85"/>
        <v>0</v>
      </c>
      <c r="D280" s="24">
        <f t="shared" si="86"/>
        <v>0</v>
      </c>
    </row>
    <row r="281" spans="1:4" hidden="1" x14ac:dyDescent="0.25">
      <c r="A281" s="2">
        <v>205</v>
      </c>
      <c r="B281" s="41">
        <f t="shared" ca="1" si="87"/>
        <v>52161</v>
      </c>
      <c r="C281" s="29">
        <f>M50</f>
        <v>0</v>
      </c>
      <c r="D281" s="24">
        <f t="shared" si="86"/>
        <v>0</v>
      </c>
    </row>
    <row r="282" spans="1:4" hidden="1" x14ac:dyDescent="0.25">
      <c r="A282" s="2">
        <v>206</v>
      </c>
      <c r="B282" s="41">
        <f t="shared" ca="1" si="87"/>
        <v>52192</v>
      </c>
      <c r="C282" s="29">
        <f t="shared" ref="C282:C292" si="88">M51</f>
        <v>0</v>
      </c>
      <c r="D282" s="24">
        <f t="shared" si="86"/>
        <v>0</v>
      </c>
    </row>
    <row r="283" spans="1:4" hidden="1" x14ac:dyDescent="0.25">
      <c r="A283" s="2">
        <v>207</v>
      </c>
      <c r="B283" s="41">
        <f t="shared" ca="1" si="87"/>
        <v>52222</v>
      </c>
      <c r="C283" s="29">
        <f t="shared" si="88"/>
        <v>0</v>
      </c>
      <c r="D283" s="24">
        <f t="shared" si="86"/>
        <v>0</v>
      </c>
    </row>
    <row r="284" spans="1:4" hidden="1" x14ac:dyDescent="0.25">
      <c r="A284" s="2">
        <v>208</v>
      </c>
      <c r="B284" s="41">
        <f t="shared" ca="1" si="87"/>
        <v>52253</v>
      </c>
      <c r="C284" s="29">
        <f t="shared" si="88"/>
        <v>0</v>
      </c>
      <c r="D284" s="24">
        <f t="shared" si="86"/>
        <v>0</v>
      </c>
    </row>
    <row r="285" spans="1:4" hidden="1" x14ac:dyDescent="0.25">
      <c r="A285" s="2">
        <v>209</v>
      </c>
      <c r="B285" s="41">
        <f t="shared" ca="1" si="87"/>
        <v>52284</v>
      </c>
      <c r="C285" s="29">
        <f t="shared" si="88"/>
        <v>0</v>
      </c>
      <c r="D285" s="24">
        <f t="shared" si="86"/>
        <v>0</v>
      </c>
    </row>
    <row r="286" spans="1:4" hidden="1" x14ac:dyDescent="0.25">
      <c r="A286" s="2">
        <v>210</v>
      </c>
      <c r="B286" s="41">
        <f t="shared" ca="1" si="87"/>
        <v>52312</v>
      </c>
      <c r="C286" s="29">
        <f t="shared" si="88"/>
        <v>0</v>
      </c>
      <c r="D286" s="24">
        <f t="shared" si="86"/>
        <v>0</v>
      </c>
    </row>
    <row r="287" spans="1:4" hidden="1" x14ac:dyDescent="0.25">
      <c r="A287" s="2">
        <v>211</v>
      </c>
      <c r="B287" s="41">
        <f t="shared" ca="1" si="87"/>
        <v>52343</v>
      </c>
      <c r="C287" s="29">
        <f t="shared" si="88"/>
        <v>0</v>
      </c>
      <c r="D287" s="24">
        <f t="shared" si="86"/>
        <v>0</v>
      </c>
    </row>
    <row r="288" spans="1:4" hidden="1" x14ac:dyDescent="0.25">
      <c r="A288" s="2">
        <v>212</v>
      </c>
      <c r="B288" s="41">
        <f t="shared" ca="1" si="87"/>
        <v>52373</v>
      </c>
      <c r="C288" s="29">
        <f t="shared" si="88"/>
        <v>0</v>
      </c>
      <c r="D288" s="24">
        <f t="shared" si="86"/>
        <v>0</v>
      </c>
    </row>
    <row r="289" spans="1:4" hidden="1" x14ac:dyDescent="0.25">
      <c r="A289" s="2">
        <v>213</v>
      </c>
      <c r="B289" s="41">
        <f t="shared" ca="1" si="87"/>
        <v>52404</v>
      </c>
      <c r="C289" s="29">
        <f t="shared" si="88"/>
        <v>0</v>
      </c>
      <c r="D289" s="24">
        <f t="shared" si="86"/>
        <v>0</v>
      </c>
    </row>
    <row r="290" spans="1:4" hidden="1" x14ac:dyDescent="0.25">
      <c r="A290" s="2">
        <v>214</v>
      </c>
      <c r="B290" s="41">
        <f t="shared" ca="1" si="87"/>
        <v>52434</v>
      </c>
      <c r="C290" s="29">
        <f t="shared" si="88"/>
        <v>0</v>
      </c>
      <c r="D290" s="24">
        <f t="shared" si="86"/>
        <v>0</v>
      </c>
    </row>
    <row r="291" spans="1:4" hidden="1" x14ac:dyDescent="0.25">
      <c r="A291" s="2">
        <v>215</v>
      </c>
      <c r="B291" s="41">
        <f t="shared" ca="1" si="87"/>
        <v>52465</v>
      </c>
      <c r="C291" s="29">
        <f t="shared" si="88"/>
        <v>0</v>
      </c>
      <c r="D291" s="24">
        <f t="shared" si="86"/>
        <v>0</v>
      </c>
    </row>
    <row r="292" spans="1:4" hidden="1" x14ac:dyDescent="0.25">
      <c r="A292" s="2">
        <v>216</v>
      </c>
      <c r="B292" s="41">
        <f t="shared" ca="1" si="87"/>
        <v>52496</v>
      </c>
      <c r="C292" s="29">
        <f t="shared" si="88"/>
        <v>0</v>
      </c>
      <c r="D292" s="24">
        <f t="shared" si="86"/>
        <v>0</v>
      </c>
    </row>
    <row r="293" spans="1:4" hidden="1" x14ac:dyDescent="0.25">
      <c r="A293" s="2">
        <v>217</v>
      </c>
      <c r="B293" s="41">
        <f t="shared" ca="1" si="87"/>
        <v>52526</v>
      </c>
      <c r="C293" s="24">
        <f>P50</f>
        <v>0</v>
      </c>
      <c r="D293" s="24">
        <f t="shared" si="86"/>
        <v>0</v>
      </c>
    </row>
    <row r="294" spans="1:4" hidden="1" x14ac:dyDescent="0.25">
      <c r="A294" s="2">
        <v>218</v>
      </c>
      <c r="B294" s="41">
        <f t="shared" ca="1" si="87"/>
        <v>52557</v>
      </c>
      <c r="C294" s="24">
        <f t="shared" ref="C294:C303" si="89">P51</f>
        <v>0</v>
      </c>
      <c r="D294" s="24">
        <f t="shared" si="86"/>
        <v>0</v>
      </c>
    </row>
    <row r="295" spans="1:4" hidden="1" x14ac:dyDescent="0.25">
      <c r="A295" s="2">
        <v>219</v>
      </c>
      <c r="B295" s="41">
        <f t="shared" ca="1" si="87"/>
        <v>52587</v>
      </c>
      <c r="C295" s="24">
        <f t="shared" si="89"/>
        <v>0</v>
      </c>
      <c r="D295" s="24">
        <f t="shared" si="86"/>
        <v>0</v>
      </c>
    </row>
    <row r="296" spans="1:4" hidden="1" x14ac:dyDescent="0.25">
      <c r="A296" s="2">
        <v>220</v>
      </c>
      <c r="B296" s="41">
        <f t="shared" ca="1" si="87"/>
        <v>52618</v>
      </c>
      <c r="C296" s="24">
        <f t="shared" si="89"/>
        <v>0</v>
      </c>
      <c r="D296" s="24">
        <f t="shared" si="86"/>
        <v>0</v>
      </c>
    </row>
    <row r="297" spans="1:4" hidden="1" x14ac:dyDescent="0.25">
      <c r="A297" s="2">
        <v>221</v>
      </c>
      <c r="B297" s="41">
        <f t="shared" ca="1" si="87"/>
        <v>52649</v>
      </c>
      <c r="C297" s="24">
        <f t="shared" si="89"/>
        <v>0</v>
      </c>
      <c r="D297" s="24">
        <f t="shared" si="86"/>
        <v>0</v>
      </c>
    </row>
    <row r="298" spans="1:4" hidden="1" x14ac:dyDescent="0.25">
      <c r="A298" s="2">
        <v>222</v>
      </c>
      <c r="B298" s="41">
        <f t="shared" ca="1" si="87"/>
        <v>52678</v>
      </c>
      <c r="C298" s="24">
        <f t="shared" si="89"/>
        <v>0</v>
      </c>
      <c r="D298" s="24">
        <f t="shared" si="86"/>
        <v>0</v>
      </c>
    </row>
    <row r="299" spans="1:4" hidden="1" x14ac:dyDescent="0.25">
      <c r="A299" s="2">
        <v>223</v>
      </c>
      <c r="B299" s="41">
        <f t="shared" ca="1" si="87"/>
        <v>52709</v>
      </c>
      <c r="C299" s="24">
        <f t="shared" si="89"/>
        <v>0</v>
      </c>
      <c r="D299" s="24">
        <f t="shared" si="86"/>
        <v>0</v>
      </c>
    </row>
    <row r="300" spans="1:4" hidden="1" x14ac:dyDescent="0.25">
      <c r="A300" s="2">
        <v>224</v>
      </c>
      <c r="B300" s="41">
        <f t="shared" ca="1" si="87"/>
        <v>52739</v>
      </c>
      <c r="C300" s="24">
        <f t="shared" si="89"/>
        <v>0</v>
      </c>
      <c r="D300" s="24">
        <f t="shared" si="86"/>
        <v>0</v>
      </c>
    </row>
    <row r="301" spans="1:4" hidden="1" x14ac:dyDescent="0.25">
      <c r="A301" s="2">
        <v>225</v>
      </c>
      <c r="B301" s="41">
        <f t="shared" ca="1" si="87"/>
        <v>52770</v>
      </c>
      <c r="C301" s="24">
        <f t="shared" si="89"/>
        <v>0</v>
      </c>
      <c r="D301" s="24">
        <f t="shared" si="86"/>
        <v>0</v>
      </c>
    </row>
    <row r="302" spans="1:4" hidden="1" x14ac:dyDescent="0.25">
      <c r="A302" s="2">
        <v>226</v>
      </c>
      <c r="B302" s="41">
        <f t="shared" ca="1" si="87"/>
        <v>52800</v>
      </c>
      <c r="C302" s="24">
        <f t="shared" si="89"/>
        <v>0</v>
      </c>
      <c r="D302" s="24">
        <f t="shared" si="86"/>
        <v>0</v>
      </c>
    </row>
    <row r="303" spans="1:4" hidden="1" x14ac:dyDescent="0.25">
      <c r="A303" s="2">
        <v>227</v>
      </c>
      <c r="B303" s="41">
        <f t="shared" ca="1" si="87"/>
        <v>52831</v>
      </c>
      <c r="C303" s="24">
        <f t="shared" si="89"/>
        <v>0</v>
      </c>
      <c r="D303" s="24">
        <f t="shared" si="86"/>
        <v>0</v>
      </c>
    </row>
    <row r="304" spans="1:4" hidden="1" x14ac:dyDescent="0.25">
      <c r="A304" s="2">
        <v>228</v>
      </c>
      <c r="B304" s="41">
        <f t="shared" ca="1" si="87"/>
        <v>52862</v>
      </c>
      <c r="C304" s="24">
        <f>P61</f>
        <v>0</v>
      </c>
      <c r="D304" s="24">
        <f t="shared" si="86"/>
        <v>0</v>
      </c>
    </row>
    <row r="305" spans="1:4" hidden="1" x14ac:dyDescent="0.25">
      <c r="A305" s="2">
        <v>229</v>
      </c>
      <c r="B305" s="41">
        <f t="shared" ca="1" si="87"/>
        <v>52892</v>
      </c>
      <c r="C305" s="24">
        <f>S50</f>
        <v>0</v>
      </c>
      <c r="D305" s="24">
        <f t="shared" si="86"/>
        <v>0</v>
      </c>
    </row>
    <row r="306" spans="1:4" hidden="1" x14ac:dyDescent="0.25">
      <c r="A306" s="2">
        <v>230</v>
      </c>
      <c r="B306" s="41">
        <f t="shared" ca="1" si="87"/>
        <v>52923</v>
      </c>
      <c r="C306" s="24">
        <f t="shared" ref="C306:C316" si="90">S51</f>
        <v>0</v>
      </c>
      <c r="D306" s="24">
        <f t="shared" si="86"/>
        <v>0</v>
      </c>
    </row>
    <row r="307" spans="1:4" hidden="1" x14ac:dyDescent="0.25">
      <c r="A307" s="2">
        <v>231</v>
      </c>
      <c r="B307" s="41">
        <f t="shared" ca="1" si="87"/>
        <v>52953</v>
      </c>
      <c r="C307" s="24">
        <f t="shared" si="90"/>
        <v>0</v>
      </c>
      <c r="D307" s="24">
        <f t="shared" si="86"/>
        <v>0</v>
      </c>
    </row>
    <row r="308" spans="1:4" hidden="1" x14ac:dyDescent="0.25">
      <c r="A308" s="2">
        <v>232</v>
      </c>
      <c r="B308" s="41">
        <f t="shared" ca="1" si="87"/>
        <v>52984</v>
      </c>
      <c r="C308" s="24">
        <f t="shared" si="90"/>
        <v>0</v>
      </c>
      <c r="D308" s="24">
        <f t="shared" si="86"/>
        <v>0</v>
      </c>
    </row>
    <row r="309" spans="1:4" hidden="1" x14ac:dyDescent="0.25">
      <c r="A309" s="2">
        <v>233</v>
      </c>
      <c r="B309" s="41">
        <f t="shared" ca="1" si="87"/>
        <v>53015</v>
      </c>
      <c r="C309" s="24">
        <f t="shared" si="90"/>
        <v>0</v>
      </c>
      <c r="D309" s="24">
        <f t="shared" si="86"/>
        <v>0</v>
      </c>
    </row>
    <row r="310" spans="1:4" hidden="1" x14ac:dyDescent="0.25">
      <c r="A310" s="2">
        <v>234</v>
      </c>
      <c r="B310" s="41">
        <f t="shared" ca="1" si="87"/>
        <v>53043</v>
      </c>
      <c r="C310" s="24">
        <f t="shared" si="90"/>
        <v>0</v>
      </c>
      <c r="D310" s="24">
        <f t="shared" si="86"/>
        <v>0</v>
      </c>
    </row>
    <row r="311" spans="1:4" hidden="1" x14ac:dyDescent="0.25">
      <c r="A311" s="2">
        <v>235</v>
      </c>
      <c r="B311" s="41">
        <f t="shared" ca="1" si="87"/>
        <v>53074</v>
      </c>
      <c r="C311" s="24">
        <f t="shared" si="90"/>
        <v>0</v>
      </c>
      <c r="D311" s="24">
        <f t="shared" si="86"/>
        <v>0</v>
      </c>
    </row>
    <row r="312" spans="1:4" hidden="1" x14ac:dyDescent="0.25">
      <c r="A312" s="2">
        <v>236</v>
      </c>
      <c r="B312" s="41">
        <f t="shared" ca="1" si="87"/>
        <v>53104</v>
      </c>
      <c r="C312" s="24">
        <f t="shared" si="90"/>
        <v>0</v>
      </c>
      <c r="D312" s="24">
        <f t="shared" si="86"/>
        <v>0</v>
      </c>
    </row>
    <row r="313" spans="1:4" hidden="1" x14ac:dyDescent="0.25">
      <c r="A313" s="2">
        <v>237</v>
      </c>
      <c r="B313" s="41">
        <f t="shared" ca="1" si="87"/>
        <v>53135</v>
      </c>
      <c r="C313" s="24">
        <f t="shared" si="90"/>
        <v>0</v>
      </c>
      <c r="D313" s="24">
        <f t="shared" si="86"/>
        <v>0</v>
      </c>
    </row>
    <row r="314" spans="1:4" hidden="1" x14ac:dyDescent="0.25">
      <c r="A314" s="2">
        <v>238</v>
      </c>
      <c r="B314" s="41">
        <f t="shared" ca="1" si="87"/>
        <v>53165</v>
      </c>
      <c r="C314" s="24">
        <f t="shared" si="90"/>
        <v>0</v>
      </c>
      <c r="D314" s="24">
        <f t="shared" si="86"/>
        <v>0</v>
      </c>
    </row>
    <row r="315" spans="1:4" hidden="1" x14ac:dyDescent="0.25">
      <c r="A315" s="2">
        <v>239</v>
      </c>
      <c r="B315" s="41">
        <f t="shared" ca="1" si="87"/>
        <v>53196</v>
      </c>
      <c r="C315" s="24">
        <f t="shared" si="90"/>
        <v>0</v>
      </c>
      <c r="D315" s="24">
        <f t="shared" si="86"/>
        <v>0</v>
      </c>
    </row>
    <row r="316" spans="1:4" hidden="1" x14ac:dyDescent="0.25">
      <c r="A316" s="2">
        <v>240</v>
      </c>
      <c r="B316" s="41">
        <f t="shared" ca="1" si="87"/>
        <v>53227</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6:G6"/>
    <mergeCell ref="H6:I6"/>
    <mergeCell ref="A1:I1"/>
    <mergeCell ref="A2:I2"/>
    <mergeCell ref="A3:I3"/>
    <mergeCell ref="A4:I4"/>
    <mergeCell ref="A5:I5"/>
    <mergeCell ref="A7:G7"/>
    <mergeCell ref="H7:I7"/>
    <mergeCell ref="A8:G8"/>
    <mergeCell ref="H8:I8"/>
    <mergeCell ref="A9:G9"/>
    <mergeCell ref="H9:I9"/>
    <mergeCell ref="A10:G10"/>
    <mergeCell ref="H10:I10"/>
    <mergeCell ref="A11:G11"/>
    <mergeCell ref="H11:I11"/>
    <mergeCell ref="A12:G12"/>
    <mergeCell ref="H12:I12"/>
    <mergeCell ref="J12:O12"/>
    <mergeCell ref="A13:F13"/>
    <mergeCell ref="H13:I13"/>
    <mergeCell ref="L13:N13"/>
    <mergeCell ref="N18:P18"/>
    <mergeCell ref="A14:G14"/>
    <mergeCell ref="H14:I14"/>
    <mergeCell ref="J14:O14"/>
    <mergeCell ref="A15:G15"/>
    <mergeCell ref="H15:I15"/>
    <mergeCell ref="J15:O15"/>
    <mergeCell ref="A16:G16"/>
    <mergeCell ref="H16:I16"/>
    <mergeCell ref="J16:O16"/>
    <mergeCell ref="L17:O17"/>
    <mergeCell ref="A18:A19"/>
    <mergeCell ref="Q18:S18"/>
    <mergeCell ref="T18:V18"/>
    <mergeCell ref="A33:A34"/>
    <mergeCell ref="E33:G33"/>
    <mergeCell ref="H33:J33"/>
    <mergeCell ref="K33:M33"/>
    <mergeCell ref="N33:P33"/>
    <mergeCell ref="Q33:S33"/>
    <mergeCell ref="B18:D18"/>
    <mergeCell ref="E18:G18"/>
    <mergeCell ref="H18:J18"/>
    <mergeCell ref="K18:M18"/>
    <mergeCell ref="T48:V48"/>
    <mergeCell ref="T33:V33"/>
    <mergeCell ref="A64:H64"/>
    <mergeCell ref="A65:H65"/>
    <mergeCell ref="A66:H66"/>
    <mergeCell ref="N48:P48"/>
    <mergeCell ref="A67:K67"/>
    <mergeCell ref="K48:M48"/>
    <mergeCell ref="A48:A49"/>
    <mergeCell ref="B48:D48"/>
    <mergeCell ref="E48:G48"/>
    <mergeCell ref="H48:J48"/>
    <mergeCell ref="A68:K68"/>
    <mergeCell ref="A69:K69"/>
    <mergeCell ref="A71:B71"/>
    <mergeCell ref="C71:E71"/>
    <mergeCell ref="A73:B74"/>
    <mergeCell ref="C73:E73"/>
    <mergeCell ref="C74:E74"/>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19050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28515625" defaultRowHeight="15" zeroHeight="1" x14ac:dyDescent="0.25"/>
  <cols>
    <col min="1" max="1" width="10.7109375" style="2" customWidth="1"/>
    <col min="2" max="2" width="14.28515625" style="2" customWidth="1"/>
    <col min="3" max="3" width="12" style="2" customWidth="1"/>
    <col min="4" max="4" width="12.42578125" style="2" customWidth="1"/>
    <col min="5" max="5" width="13.28515625" style="2" customWidth="1"/>
    <col min="6" max="6" width="11.5703125" style="2" customWidth="1"/>
    <col min="7" max="7" width="12.28515625" style="2" customWidth="1"/>
    <col min="8" max="8" width="12.42578125" style="2" customWidth="1"/>
    <col min="9" max="9" width="14.7109375" style="3" customWidth="1"/>
    <col min="10" max="10" width="12.42578125" style="3" customWidth="1"/>
    <col min="11" max="11" width="12.28515625" style="3" customWidth="1"/>
    <col min="12" max="12" width="12.42578125" style="3" customWidth="1"/>
    <col min="13" max="13" width="12" style="3" customWidth="1"/>
    <col min="14" max="14" width="13" style="3" customWidth="1"/>
    <col min="15" max="15" width="12" style="1" customWidth="1"/>
    <col min="16" max="16" width="13.28515625" style="1" customWidth="1"/>
    <col min="17" max="17" width="12.28515625" style="1" customWidth="1"/>
    <col min="18" max="18" width="12.28515625" style="2" customWidth="1"/>
    <col min="19" max="19" width="12.7109375" style="2" customWidth="1"/>
    <col min="20" max="20" width="11.7109375" style="2" customWidth="1"/>
    <col min="21" max="21" width="12.28515625" style="2" customWidth="1"/>
    <col min="22" max="22" width="12.7109375" style="2" customWidth="1"/>
    <col min="23" max="23" width="10.7109375" style="2" hidden="1" customWidth="1"/>
    <col min="24" max="29" width="9.28515625" style="2" hidden="1" customWidth="1"/>
    <col min="30" max="39" width="9.28515625" style="2" customWidth="1"/>
    <col min="40" max="240" width="9.28515625" style="2"/>
    <col min="241" max="241" width="13.7109375" style="2" customWidth="1"/>
    <col min="242" max="16384" width="9.28515625" style="2"/>
  </cols>
  <sheetData>
    <row r="1" spans="1:28" ht="27.75" customHeight="1" x14ac:dyDescent="0.25">
      <c r="A1" s="153" t="s">
        <v>62</v>
      </c>
      <c r="B1" s="153"/>
      <c r="C1" s="153"/>
      <c r="D1" s="153"/>
      <c r="E1" s="153"/>
      <c r="F1" s="153"/>
      <c r="G1" s="153"/>
      <c r="H1" s="153"/>
      <c r="I1" s="153"/>
      <c r="O1" s="2"/>
    </row>
    <row r="2" spans="1:28" ht="27.75" customHeight="1" x14ac:dyDescent="0.25">
      <c r="A2" s="181" t="s">
        <v>3</v>
      </c>
      <c r="B2" s="181"/>
      <c r="C2" s="181"/>
      <c r="D2" s="181"/>
      <c r="E2" s="181"/>
      <c r="F2" s="181"/>
      <c r="G2" s="181"/>
      <c r="H2" s="181"/>
      <c r="I2" s="181"/>
    </row>
    <row r="3" spans="1:28" ht="11.25" customHeight="1" x14ac:dyDescent="0.25">
      <c r="A3" s="182" t="s">
        <v>11</v>
      </c>
      <c r="B3" s="182"/>
      <c r="C3" s="182"/>
      <c r="D3" s="182"/>
      <c r="E3" s="182"/>
      <c r="F3" s="182"/>
      <c r="G3" s="182"/>
      <c r="H3" s="182"/>
      <c r="I3" s="182"/>
    </row>
    <row r="4" spans="1:28" ht="40.5" customHeight="1" x14ac:dyDescent="0.25">
      <c r="A4" s="183" t="s">
        <v>69</v>
      </c>
      <c r="B4" s="184"/>
      <c r="C4" s="184"/>
      <c r="D4" s="184"/>
      <c r="E4" s="184"/>
      <c r="F4" s="184"/>
      <c r="G4" s="184"/>
      <c r="H4" s="184"/>
      <c r="I4" s="184"/>
    </row>
    <row r="5" spans="1:28" x14ac:dyDescent="0.25">
      <c r="A5" s="185" t="s">
        <v>18</v>
      </c>
      <c r="B5" s="186"/>
      <c r="C5" s="186"/>
      <c r="D5" s="186"/>
      <c r="E5" s="186"/>
      <c r="F5" s="186"/>
      <c r="G5" s="186"/>
      <c r="H5" s="186"/>
      <c r="I5" s="186"/>
      <c r="J5" s="33"/>
      <c r="K5" s="15"/>
      <c r="L5" s="15"/>
      <c r="M5" s="15"/>
      <c r="N5" s="15"/>
      <c r="R5" s="1"/>
      <c r="S5" s="1"/>
      <c r="T5" s="1"/>
      <c r="U5" s="1"/>
      <c r="V5" s="1"/>
      <c r="W5" s="1"/>
    </row>
    <row r="6" spans="1:28" ht="58.5" hidden="1" customHeight="1" x14ac:dyDescent="0.25">
      <c r="A6" s="177" t="s">
        <v>50</v>
      </c>
      <c r="B6" s="178"/>
      <c r="C6" s="178"/>
      <c r="D6" s="178"/>
      <c r="E6" s="178"/>
      <c r="F6" s="178"/>
      <c r="G6" s="179"/>
      <c r="H6" s="177" t="s">
        <v>51</v>
      </c>
      <c r="I6" s="180"/>
      <c r="J6" s="40"/>
      <c r="K6" s="40"/>
      <c r="L6" s="38"/>
      <c r="M6" s="38"/>
      <c r="N6" s="38"/>
      <c r="R6" s="1"/>
      <c r="S6" s="1"/>
      <c r="T6" s="1"/>
      <c r="U6" s="1"/>
      <c r="V6" s="1"/>
      <c r="W6" s="1"/>
    </row>
    <row r="7" spans="1:28" hidden="1" x14ac:dyDescent="0.25">
      <c r="A7" s="172" t="s">
        <v>15</v>
      </c>
      <c r="B7" s="172"/>
      <c r="C7" s="172"/>
      <c r="D7" s="172"/>
      <c r="E7" s="172"/>
      <c r="F7" s="172"/>
      <c r="G7" s="172"/>
      <c r="H7" s="173">
        <v>0.2</v>
      </c>
      <c r="I7" s="173"/>
      <c r="J7" s="36"/>
      <c r="K7" s="32"/>
      <c r="L7" s="32"/>
      <c r="M7" s="32"/>
      <c r="N7" s="32"/>
      <c r="O7" s="32"/>
      <c r="P7" s="2"/>
      <c r="Q7" s="2"/>
      <c r="S7" s="16"/>
      <c r="T7" s="16"/>
      <c r="U7" s="16"/>
      <c r="V7" s="16"/>
      <c r="W7" s="17"/>
      <c r="X7" s="1"/>
      <c r="Y7" s="1"/>
      <c r="AA7" s="1" t="s">
        <v>2</v>
      </c>
      <c r="AB7" s="26" t="s">
        <v>0</v>
      </c>
    </row>
    <row r="8" spans="1:28" x14ac:dyDescent="0.25">
      <c r="A8" s="172" t="s">
        <v>4</v>
      </c>
      <c r="B8" s="172"/>
      <c r="C8" s="172"/>
      <c r="D8" s="172"/>
      <c r="E8" s="172"/>
      <c r="F8" s="172"/>
      <c r="G8" s="172"/>
      <c r="H8" s="174">
        <v>1500000</v>
      </c>
      <c r="I8" s="174"/>
      <c r="J8" s="36"/>
      <c r="K8" s="32"/>
      <c r="L8" s="32"/>
      <c r="M8" s="32"/>
      <c r="N8" s="32"/>
      <c r="O8" s="32"/>
      <c r="P8" s="2"/>
      <c r="Q8" s="2"/>
      <c r="W8" s="18"/>
      <c r="X8" s="1"/>
      <c r="Y8" s="1"/>
      <c r="AA8" s="2" t="s">
        <v>14</v>
      </c>
      <c r="AB8" s="26" t="s">
        <v>1</v>
      </c>
    </row>
    <row r="9" spans="1:28" x14ac:dyDescent="0.25">
      <c r="A9" s="175" t="s">
        <v>12</v>
      </c>
      <c r="B9" s="175"/>
      <c r="C9" s="175"/>
      <c r="D9" s="175"/>
      <c r="E9" s="175"/>
      <c r="F9" s="175"/>
      <c r="G9" s="175"/>
      <c r="H9" s="176">
        <v>36</v>
      </c>
      <c r="I9" s="176"/>
      <c r="J9" s="36"/>
      <c r="K9" s="32"/>
      <c r="L9" s="32"/>
      <c r="M9" s="32"/>
      <c r="N9" s="32"/>
      <c r="O9" s="32"/>
      <c r="P9" s="2"/>
      <c r="Q9" s="2"/>
      <c r="S9" s="19"/>
      <c r="T9" s="19"/>
      <c r="U9" s="19"/>
      <c r="V9" s="19"/>
      <c r="W9" s="18"/>
      <c r="X9" s="1"/>
      <c r="Y9" s="1"/>
    </row>
    <row r="10" spans="1:28" x14ac:dyDescent="0.25">
      <c r="A10" s="149" t="s">
        <v>17</v>
      </c>
      <c r="B10" s="150"/>
      <c r="C10" s="150"/>
      <c r="D10" s="150"/>
      <c r="E10" s="150"/>
      <c r="F10" s="150"/>
      <c r="G10" s="167"/>
      <c r="H10" s="168">
        <v>19.899999999999999</v>
      </c>
      <c r="I10" s="168"/>
      <c r="J10" s="36"/>
      <c r="K10" s="32"/>
      <c r="L10" s="32"/>
      <c r="M10" s="32"/>
      <c r="N10" s="32"/>
      <c r="O10" s="32"/>
      <c r="P10" s="2"/>
      <c r="Q10" s="2"/>
      <c r="S10" s="19"/>
      <c r="T10" s="19"/>
      <c r="U10" s="19"/>
      <c r="V10" s="19"/>
      <c r="W10" s="25"/>
      <c r="X10" s="1"/>
      <c r="Y10" s="1"/>
    </row>
    <row r="11" spans="1:28" hidden="1" x14ac:dyDescent="0.25">
      <c r="A11" s="149" t="s">
        <v>66</v>
      </c>
      <c r="B11" s="150"/>
      <c r="C11" s="150"/>
      <c r="D11" s="150"/>
      <c r="E11" s="150"/>
      <c r="F11" s="150"/>
      <c r="G11" s="167"/>
      <c r="H11" s="169" t="s">
        <v>68</v>
      </c>
      <c r="I11" s="170"/>
      <c r="J11" s="53"/>
      <c r="K11" s="32"/>
      <c r="L11" s="32"/>
      <c r="M11" s="32"/>
      <c r="N11" s="32"/>
      <c r="O11" s="32"/>
      <c r="P11" s="2"/>
      <c r="Q11" s="2"/>
      <c r="S11" s="19"/>
      <c r="T11" s="19"/>
      <c r="U11" s="19"/>
      <c r="V11" s="19"/>
      <c r="W11" s="25"/>
      <c r="X11" s="1"/>
      <c r="Y11" s="1"/>
      <c r="AB11" s="54" t="s">
        <v>67</v>
      </c>
    </row>
    <row r="12" spans="1:28" ht="24" customHeight="1" x14ac:dyDescent="0.25">
      <c r="A12" s="149" t="s">
        <v>13</v>
      </c>
      <c r="B12" s="150"/>
      <c r="C12" s="150"/>
      <c r="D12" s="150"/>
      <c r="E12" s="150"/>
      <c r="F12" s="150"/>
      <c r="G12" s="167"/>
      <c r="H12" s="171">
        <v>2</v>
      </c>
      <c r="I12" s="171"/>
      <c r="J12" s="147"/>
      <c r="K12" s="148"/>
      <c r="L12" s="148"/>
      <c r="M12" s="148"/>
      <c r="N12" s="148"/>
      <c r="O12" s="148"/>
      <c r="R12" s="1"/>
      <c r="S12" s="1"/>
      <c r="T12" s="1"/>
      <c r="U12" s="1"/>
      <c r="V12" s="1"/>
      <c r="W12" s="20"/>
      <c r="X12" s="1"/>
      <c r="Y12" s="1"/>
      <c r="AA12" s="51"/>
      <c r="AB12" s="54" t="s">
        <v>68</v>
      </c>
    </row>
    <row r="13" spans="1:28" hidden="1" x14ac:dyDescent="0.25">
      <c r="A13" s="149" t="str">
        <f>CONCATENATE("Месячный платеж по кредиту, ",L17)</f>
        <v xml:space="preserve">Месячный платеж по кредиту, </v>
      </c>
      <c r="B13" s="150"/>
      <c r="C13" s="150"/>
      <c r="D13" s="150"/>
      <c r="E13" s="150"/>
      <c r="F13" s="150"/>
      <c r="G13" s="44"/>
      <c r="H13" s="151">
        <f>IF(data=1,sumkred/strok,sumkred*PROC/100/((1-POWER(1+PROC/1200,-strok))*12))</f>
        <v>55668.975438593443</v>
      </c>
      <c r="I13" s="152"/>
      <c r="J13" s="35"/>
      <c r="K13" s="27"/>
      <c r="L13" s="153"/>
      <c r="M13" s="153"/>
      <c r="N13" s="153"/>
      <c r="O13" s="37"/>
      <c r="P13" s="28"/>
      <c r="Q13" s="28"/>
      <c r="R13" s="1"/>
      <c r="S13" s="1"/>
      <c r="T13" s="1"/>
      <c r="U13" s="1"/>
      <c r="V13" s="1"/>
      <c r="W13" s="20"/>
      <c r="X13" s="1"/>
      <c r="Y13" s="1"/>
    </row>
    <row r="14" spans="1:28" x14ac:dyDescent="0.25">
      <c r="A14" s="154" t="s">
        <v>52</v>
      </c>
      <c r="B14" s="155"/>
      <c r="C14" s="155"/>
      <c r="D14" s="155"/>
      <c r="E14" s="155"/>
      <c r="F14" s="155"/>
      <c r="G14" s="156"/>
      <c r="H14" s="157">
        <v>8.9999999999999993E-3</v>
      </c>
      <c r="I14" s="157"/>
      <c r="J14" s="147"/>
      <c r="K14" s="148"/>
      <c r="L14" s="148"/>
      <c r="M14" s="148"/>
      <c r="N14" s="148"/>
      <c r="O14" s="148"/>
      <c r="P14" s="28"/>
      <c r="Q14" s="28"/>
      <c r="R14" s="1"/>
      <c r="S14" s="1"/>
      <c r="T14" s="1"/>
      <c r="U14" s="1"/>
      <c r="V14" s="1"/>
      <c r="W14" s="25"/>
      <c r="X14" s="1"/>
      <c r="Y14" s="1"/>
      <c r="AA14" s="52">
        <v>5.0000000000000001E-3</v>
      </c>
    </row>
    <row r="15" spans="1:28" ht="15" customHeight="1" x14ac:dyDescent="0.25">
      <c r="A15" s="154" t="s">
        <v>63</v>
      </c>
      <c r="B15" s="155"/>
      <c r="C15" s="155"/>
      <c r="D15" s="155"/>
      <c r="E15" s="155"/>
      <c r="F15" s="155"/>
      <c r="G15" s="156"/>
      <c r="H15" s="158">
        <v>0</v>
      </c>
      <c r="I15" s="159"/>
      <c r="J15" s="160"/>
      <c r="K15" s="147"/>
      <c r="L15" s="147"/>
      <c r="M15" s="147"/>
      <c r="N15" s="147"/>
      <c r="O15" s="147"/>
      <c r="P15" s="28"/>
      <c r="Q15" s="28"/>
      <c r="R15" s="1"/>
      <c r="S15" s="1"/>
      <c r="T15" s="1"/>
      <c r="U15" s="1"/>
      <c r="V15" s="1"/>
      <c r="W15" s="25"/>
      <c r="X15" s="1"/>
      <c r="Y15" s="1"/>
      <c r="AA15" s="52">
        <v>7.0000000000000001E-3</v>
      </c>
    </row>
    <row r="16" spans="1:28" ht="34.5" customHeight="1" x14ac:dyDescent="0.25">
      <c r="A16" s="161" t="s">
        <v>65</v>
      </c>
      <c r="B16" s="162"/>
      <c r="C16" s="162"/>
      <c r="D16" s="162"/>
      <c r="E16" s="162"/>
      <c r="F16" s="162"/>
      <c r="G16" s="163"/>
      <c r="H16" s="164">
        <v>0.01</v>
      </c>
      <c r="I16" s="165"/>
      <c r="J16" s="160"/>
      <c r="K16" s="147"/>
      <c r="L16" s="147"/>
      <c r="M16" s="147"/>
      <c r="N16" s="147"/>
      <c r="O16" s="147"/>
      <c r="P16" s="28"/>
      <c r="Q16" s="28"/>
      <c r="R16" s="1"/>
      <c r="S16" s="1"/>
      <c r="T16" s="1"/>
      <c r="U16" s="1"/>
      <c r="V16" s="1"/>
      <c r="W16" s="25"/>
      <c r="X16" s="1"/>
      <c r="Y16" s="1"/>
      <c r="AA16" s="51">
        <v>0.01</v>
      </c>
    </row>
    <row r="17" spans="1:23" ht="15.75" thickBot="1" x14ac:dyDescent="0.3">
      <c r="A17" s="21">
        <v>2</v>
      </c>
      <c r="B17" s="1"/>
      <c r="C17" s="1"/>
      <c r="D17" s="1"/>
      <c r="E17" s="1"/>
      <c r="F17" s="1"/>
      <c r="G17" s="1"/>
      <c r="I17" s="34"/>
      <c r="J17" s="34"/>
      <c r="K17" s="34"/>
      <c r="L17" s="166"/>
      <c r="M17" s="166"/>
      <c r="N17" s="166"/>
      <c r="O17" s="166"/>
      <c r="P17" s="34"/>
      <c r="Q17" s="34"/>
      <c r="R17" s="1"/>
      <c r="S17" s="1"/>
      <c r="T17" s="1"/>
      <c r="U17" s="1"/>
      <c r="V17" s="39" t="s">
        <v>16</v>
      </c>
      <c r="W17" s="22"/>
    </row>
    <row r="18" spans="1:23" ht="12.75" customHeight="1" thickBot="1" x14ac:dyDescent="0.3">
      <c r="A18" s="144" t="s">
        <v>22</v>
      </c>
      <c r="B18" s="141" t="s">
        <v>24</v>
      </c>
      <c r="C18" s="142"/>
      <c r="D18" s="143"/>
      <c r="E18" s="141" t="s">
        <v>25</v>
      </c>
      <c r="F18" s="142"/>
      <c r="G18" s="143"/>
      <c r="H18" s="141" t="s">
        <v>26</v>
      </c>
      <c r="I18" s="142"/>
      <c r="J18" s="143"/>
      <c r="K18" s="141" t="s">
        <v>27</v>
      </c>
      <c r="L18" s="142"/>
      <c r="M18" s="143"/>
      <c r="N18" s="141" t="s">
        <v>28</v>
      </c>
      <c r="O18" s="142"/>
      <c r="P18" s="143"/>
      <c r="Q18" s="141" t="s">
        <v>29</v>
      </c>
      <c r="R18" s="142"/>
      <c r="S18" s="143"/>
      <c r="T18" s="141" t="s">
        <v>30</v>
      </c>
      <c r="U18" s="142"/>
      <c r="V18" s="143"/>
    </row>
    <row r="19" spans="1:23" ht="30.75" thickBot="1" x14ac:dyDescent="0.3">
      <c r="A19" s="145"/>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5.75"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5.75"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6.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44" t="s">
        <v>22</v>
      </c>
      <c r="B33" s="48" t="s">
        <v>31</v>
      </c>
      <c r="C33" s="49"/>
      <c r="D33" s="50"/>
      <c r="E33" s="141" t="s">
        <v>32</v>
      </c>
      <c r="F33" s="142"/>
      <c r="G33" s="143"/>
      <c r="H33" s="141" t="s">
        <v>33</v>
      </c>
      <c r="I33" s="142"/>
      <c r="J33" s="143"/>
      <c r="K33" s="141" t="s">
        <v>34</v>
      </c>
      <c r="L33" s="142"/>
      <c r="M33" s="143"/>
      <c r="N33" s="141" t="s">
        <v>35</v>
      </c>
      <c r="O33" s="142"/>
      <c r="P33" s="143"/>
      <c r="Q33" s="141" t="s">
        <v>36</v>
      </c>
      <c r="R33" s="142"/>
      <c r="S33" s="143"/>
      <c r="T33" s="141" t="s">
        <v>37</v>
      </c>
      <c r="U33" s="142"/>
      <c r="V33" s="143"/>
    </row>
    <row r="34" spans="1:36" ht="30.75" thickBot="1" x14ac:dyDescent="0.3">
      <c r="A34" s="145"/>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5.75"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5.75"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6.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44" t="s">
        <v>22</v>
      </c>
      <c r="B48" s="141" t="s">
        <v>38</v>
      </c>
      <c r="C48" s="142"/>
      <c r="D48" s="143"/>
      <c r="E48" s="141" t="s">
        <v>39</v>
      </c>
      <c r="F48" s="142"/>
      <c r="G48" s="143"/>
      <c r="H48" s="141" t="s">
        <v>40</v>
      </c>
      <c r="I48" s="142"/>
      <c r="J48" s="143"/>
      <c r="K48" s="141" t="s">
        <v>41</v>
      </c>
      <c r="L48" s="142"/>
      <c r="M48" s="143"/>
      <c r="N48" s="141" t="s">
        <v>42</v>
      </c>
      <c r="O48" s="142"/>
      <c r="P48" s="143"/>
      <c r="Q48" s="48" t="s">
        <v>43</v>
      </c>
      <c r="R48" s="49"/>
      <c r="S48" s="50"/>
      <c r="T48" s="141" t="s">
        <v>44</v>
      </c>
      <c r="U48" s="142"/>
      <c r="V48" s="143"/>
      <c r="X48" s="13"/>
      <c r="Y48" s="13"/>
      <c r="Z48" s="13"/>
      <c r="AA48" s="13"/>
      <c r="AB48" s="13"/>
      <c r="AC48" s="13"/>
      <c r="AD48" s="13"/>
      <c r="AE48" s="13"/>
      <c r="AF48" s="13"/>
      <c r="AG48" s="13"/>
      <c r="AH48" s="13"/>
      <c r="AI48" s="13"/>
      <c r="AJ48" s="13"/>
    </row>
    <row r="49" spans="1:36" ht="30.75" thickBot="1" x14ac:dyDescent="0.3">
      <c r="A49" s="145"/>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5.75"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5.75"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6.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35" t="s">
        <v>64</v>
      </c>
      <c r="B64" s="135"/>
      <c r="C64" s="135"/>
      <c r="D64" s="135"/>
      <c r="E64" s="135"/>
      <c r="F64" s="135"/>
      <c r="G64" s="135"/>
      <c r="H64" s="135"/>
      <c r="I64" s="45">
        <f>sumkred*H14+H15+sumkred*H16+C32+F32+I32+L32+O32+R32+U32+C47+F47+I47+L47+O47+R47+U47+C62+F62+I62+L62+O62+R62+U62</f>
        <v>556549.99822954589</v>
      </c>
      <c r="J64" s="46"/>
      <c r="K64" s="46"/>
    </row>
    <row r="65" spans="1:11" ht="29.25" customHeight="1" x14ac:dyDescent="0.25">
      <c r="A65" s="135" t="s">
        <v>5</v>
      </c>
      <c r="B65" s="135"/>
      <c r="C65" s="135"/>
      <c r="D65" s="135"/>
      <c r="E65" s="135"/>
      <c r="F65" s="135"/>
      <c r="G65" s="135"/>
      <c r="H65" s="135"/>
      <c r="I65" s="45">
        <f>sumkred*H14+H15+sumkred*H16+D32+G32+J32+M32+P32+S32+V32+D47+G47+J47+M47+P47+S47+V47+D62+G62+J62+M62+P62+S62+V62</f>
        <v>2056549.9982295458</v>
      </c>
      <c r="J65" s="46"/>
      <c r="K65" s="46"/>
    </row>
    <row r="66" spans="1:11" ht="25.5" customHeight="1" x14ac:dyDescent="0.25">
      <c r="A66" s="146" t="s">
        <v>48</v>
      </c>
      <c r="B66" s="146"/>
      <c r="C66" s="146"/>
      <c r="D66" s="146"/>
      <c r="E66" s="146"/>
      <c r="F66" s="146"/>
      <c r="G66" s="146"/>
      <c r="H66" s="146"/>
      <c r="I66" s="47">
        <f ca="1">XIRR(C76:C316,B76:B316)</f>
        <v>0.23456358313560485</v>
      </c>
      <c r="J66" s="46"/>
      <c r="K66" s="46"/>
    </row>
    <row r="67" spans="1:11" ht="45.75" customHeight="1" x14ac:dyDescent="0.25">
      <c r="A67" s="135" t="s">
        <v>6</v>
      </c>
      <c r="B67" s="135"/>
      <c r="C67" s="135"/>
      <c r="D67" s="135"/>
      <c r="E67" s="135"/>
      <c r="F67" s="135"/>
      <c r="G67" s="135"/>
      <c r="H67" s="135"/>
      <c r="I67" s="135"/>
      <c r="J67" s="140"/>
      <c r="K67" s="140"/>
    </row>
    <row r="68" spans="1:11" ht="63" customHeight="1" x14ac:dyDescent="0.25">
      <c r="A68" s="134" t="s">
        <v>7</v>
      </c>
      <c r="B68" s="134"/>
      <c r="C68" s="134"/>
      <c r="D68" s="134"/>
      <c r="E68" s="134"/>
      <c r="F68" s="134"/>
      <c r="G68" s="134"/>
      <c r="H68" s="134"/>
      <c r="I68" s="134"/>
      <c r="J68" s="134"/>
      <c r="K68" s="134"/>
    </row>
    <row r="69" spans="1:11" ht="48" customHeight="1" x14ac:dyDescent="0.25">
      <c r="A69" s="135" t="s">
        <v>8</v>
      </c>
      <c r="B69" s="135"/>
      <c r="C69" s="135"/>
      <c r="D69" s="135"/>
      <c r="E69" s="135"/>
      <c r="F69" s="135"/>
      <c r="G69" s="135"/>
      <c r="H69" s="135"/>
      <c r="I69" s="135"/>
      <c r="J69" s="135"/>
      <c r="K69" s="135"/>
    </row>
    <row r="70" spans="1:11" ht="15" customHeight="1" x14ac:dyDescent="0.25"/>
    <row r="71" spans="1:11" ht="33.75" customHeight="1" x14ac:dyDescent="0.25">
      <c r="A71" s="136" t="s">
        <v>9</v>
      </c>
      <c r="B71" s="136"/>
      <c r="C71" s="137">
        <f ca="1">TODAY()</f>
        <v>45922</v>
      </c>
      <c r="D71" s="137">
        <f ca="1">TODAY()</f>
        <v>45922</v>
      </c>
      <c r="E71" s="137">
        <f ca="1">TODAY()</f>
        <v>45922</v>
      </c>
    </row>
    <row r="72" spans="1:11" x14ac:dyDescent="0.25"/>
    <row r="73" spans="1:11" ht="30" customHeight="1" x14ac:dyDescent="0.25">
      <c r="A73" s="138" t="s">
        <v>10</v>
      </c>
      <c r="B73" s="138"/>
      <c r="C73" s="139"/>
      <c r="D73" s="139"/>
      <c r="E73" s="139"/>
    </row>
    <row r="74" spans="1:11" ht="15.75" customHeight="1" x14ac:dyDescent="0.25">
      <c r="A74" s="138"/>
      <c r="B74" s="138"/>
      <c r="C74" s="136" t="s">
        <v>49</v>
      </c>
      <c r="D74" s="136"/>
      <c r="E74" s="136"/>
    </row>
    <row r="75" spans="1:11" x14ac:dyDescent="0.25"/>
    <row r="76" spans="1:11" hidden="1" x14ac:dyDescent="0.25">
      <c r="B76" s="41">
        <f ca="1">TODAY()</f>
        <v>45922</v>
      </c>
      <c r="C76" s="2">
        <f>-sumkred+sumkred*H14+H15+sumkred*H16</f>
        <v>-1471500</v>
      </c>
    </row>
    <row r="77" spans="1:11" hidden="1" x14ac:dyDescent="0.25">
      <c r="A77" s="4">
        <v>1</v>
      </c>
      <c r="B77" s="42">
        <f ca="1">EDATE(B76,1)</f>
        <v>45952</v>
      </c>
      <c r="C77" s="43">
        <f t="shared" ref="C77:C88" si="63">D20</f>
        <v>24874.999999999996</v>
      </c>
      <c r="D77" s="24">
        <f>C77-C78</f>
        <v>-30793.975438593447</v>
      </c>
    </row>
    <row r="78" spans="1:11" hidden="1" x14ac:dyDescent="0.25">
      <c r="A78" s="4">
        <v>2</v>
      </c>
      <c r="B78" s="42">
        <f ca="1">EDATE(B77,1)</f>
        <v>45983</v>
      </c>
      <c r="C78" s="43">
        <f t="shared" si="63"/>
        <v>55668.975438593443</v>
      </c>
      <c r="D78" s="24">
        <f t="shared" ref="D78:D141" si="64">C78-C79</f>
        <v>0</v>
      </c>
    </row>
    <row r="79" spans="1:11" hidden="1" x14ac:dyDescent="0.25">
      <c r="A79" s="4">
        <v>3</v>
      </c>
      <c r="B79" s="42">
        <f t="shared" ref="B79:B142" ca="1" si="65">EDATE(B78,1)</f>
        <v>46013</v>
      </c>
      <c r="C79" s="43">
        <f t="shared" si="63"/>
        <v>55668.975438593443</v>
      </c>
      <c r="D79" s="24">
        <f t="shared" si="64"/>
        <v>0</v>
      </c>
    </row>
    <row r="80" spans="1:11" hidden="1" x14ac:dyDescent="0.25">
      <c r="A80" s="4">
        <v>4</v>
      </c>
      <c r="B80" s="42">
        <f t="shared" ca="1" si="65"/>
        <v>46044</v>
      </c>
      <c r="C80" s="43">
        <f t="shared" si="63"/>
        <v>55668.975438593443</v>
      </c>
      <c r="D80" s="24">
        <f t="shared" si="64"/>
        <v>0</v>
      </c>
    </row>
    <row r="81" spans="1:4" hidden="1" x14ac:dyDescent="0.25">
      <c r="A81" s="4">
        <v>5</v>
      </c>
      <c r="B81" s="42">
        <f t="shared" ca="1" si="65"/>
        <v>46075</v>
      </c>
      <c r="C81" s="43">
        <f t="shared" si="63"/>
        <v>55668.975438593443</v>
      </c>
      <c r="D81" s="24">
        <f t="shared" si="64"/>
        <v>0</v>
      </c>
    </row>
    <row r="82" spans="1:4" hidden="1" x14ac:dyDescent="0.25">
      <c r="A82" s="4">
        <v>6</v>
      </c>
      <c r="B82" s="42">
        <f t="shared" ca="1" si="65"/>
        <v>46103</v>
      </c>
      <c r="C82" s="43">
        <f t="shared" si="63"/>
        <v>55668.975438593443</v>
      </c>
      <c r="D82" s="24">
        <f t="shared" si="64"/>
        <v>0</v>
      </c>
    </row>
    <row r="83" spans="1:4" hidden="1" x14ac:dyDescent="0.25">
      <c r="A83" s="4">
        <v>7</v>
      </c>
      <c r="B83" s="42">
        <f t="shared" ca="1" si="65"/>
        <v>46134</v>
      </c>
      <c r="C83" s="43">
        <f t="shared" si="63"/>
        <v>55668.975438593443</v>
      </c>
      <c r="D83" s="24">
        <f t="shared" si="64"/>
        <v>0</v>
      </c>
    </row>
    <row r="84" spans="1:4" hidden="1" x14ac:dyDescent="0.25">
      <c r="A84" s="4">
        <v>8</v>
      </c>
      <c r="B84" s="42">
        <f t="shared" ca="1" si="65"/>
        <v>46164</v>
      </c>
      <c r="C84" s="43">
        <f t="shared" si="63"/>
        <v>55668.975438593443</v>
      </c>
      <c r="D84" s="24">
        <f t="shared" si="64"/>
        <v>0</v>
      </c>
    </row>
    <row r="85" spans="1:4" hidden="1" x14ac:dyDescent="0.25">
      <c r="A85" s="4">
        <v>9</v>
      </c>
      <c r="B85" s="42">
        <f t="shared" ca="1" si="65"/>
        <v>46195</v>
      </c>
      <c r="C85" s="43">
        <f t="shared" si="63"/>
        <v>55668.975438593443</v>
      </c>
      <c r="D85" s="24">
        <f t="shared" si="64"/>
        <v>0</v>
      </c>
    </row>
    <row r="86" spans="1:4" hidden="1" x14ac:dyDescent="0.25">
      <c r="A86" s="4">
        <v>10</v>
      </c>
      <c r="B86" s="42">
        <f t="shared" ca="1" si="65"/>
        <v>46225</v>
      </c>
      <c r="C86" s="43">
        <f t="shared" si="63"/>
        <v>55668.975438593443</v>
      </c>
      <c r="D86" s="24">
        <f t="shared" si="64"/>
        <v>0</v>
      </c>
    </row>
    <row r="87" spans="1:4" hidden="1" x14ac:dyDescent="0.25">
      <c r="A87" s="4">
        <v>11</v>
      </c>
      <c r="B87" s="42">
        <f t="shared" ca="1" si="65"/>
        <v>46256</v>
      </c>
      <c r="C87" s="43">
        <f t="shared" si="63"/>
        <v>55668.975438593443</v>
      </c>
      <c r="D87" s="24">
        <f t="shared" si="64"/>
        <v>0</v>
      </c>
    </row>
    <row r="88" spans="1:4" hidden="1" x14ac:dyDescent="0.25">
      <c r="A88" s="4">
        <v>12</v>
      </c>
      <c r="B88" s="42">
        <f t="shared" ca="1" si="65"/>
        <v>46287</v>
      </c>
      <c r="C88" s="43">
        <f t="shared" si="63"/>
        <v>55668.975438593443</v>
      </c>
      <c r="D88" s="24">
        <f t="shared" si="64"/>
        <v>0</v>
      </c>
    </row>
    <row r="89" spans="1:4" hidden="1" x14ac:dyDescent="0.25">
      <c r="A89" s="2">
        <v>13</v>
      </c>
      <c r="B89" s="41">
        <f t="shared" ca="1" si="65"/>
        <v>46317</v>
      </c>
      <c r="C89" s="24">
        <f t="shared" ref="C89:C100" si="66">G20</f>
        <v>55668.975438593443</v>
      </c>
      <c r="D89" s="24">
        <f t="shared" si="64"/>
        <v>0</v>
      </c>
    </row>
    <row r="90" spans="1:4" hidden="1" x14ac:dyDescent="0.25">
      <c r="A90" s="2">
        <v>14</v>
      </c>
      <c r="B90" s="41">
        <f t="shared" ca="1" si="65"/>
        <v>46348</v>
      </c>
      <c r="C90" s="24">
        <f t="shared" si="66"/>
        <v>55668.975438593443</v>
      </c>
      <c r="D90" s="24">
        <f t="shared" si="64"/>
        <v>0</v>
      </c>
    </row>
    <row r="91" spans="1:4" hidden="1" x14ac:dyDescent="0.25">
      <c r="A91" s="2">
        <v>15</v>
      </c>
      <c r="B91" s="41">
        <f t="shared" ca="1" si="65"/>
        <v>46378</v>
      </c>
      <c r="C91" s="24">
        <f t="shared" si="66"/>
        <v>55668.975438593443</v>
      </c>
      <c r="D91" s="24">
        <f t="shared" si="64"/>
        <v>0</v>
      </c>
    </row>
    <row r="92" spans="1:4" hidden="1" x14ac:dyDescent="0.25">
      <c r="A92" s="2">
        <v>16</v>
      </c>
      <c r="B92" s="41">
        <f t="shared" ca="1" si="65"/>
        <v>46409</v>
      </c>
      <c r="C92" s="24">
        <f t="shared" si="66"/>
        <v>55668.975438593443</v>
      </c>
      <c r="D92" s="24">
        <f t="shared" si="64"/>
        <v>0</v>
      </c>
    </row>
    <row r="93" spans="1:4" hidden="1" x14ac:dyDescent="0.25">
      <c r="A93" s="2">
        <v>17</v>
      </c>
      <c r="B93" s="41">
        <f t="shared" ca="1" si="65"/>
        <v>46440</v>
      </c>
      <c r="C93" s="24">
        <f t="shared" si="66"/>
        <v>55668.975438593443</v>
      </c>
      <c r="D93" s="24">
        <f t="shared" si="64"/>
        <v>0</v>
      </c>
    </row>
    <row r="94" spans="1:4" hidden="1" x14ac:dyDescent="0.25">
      <c r="A94" s="2">
        <v>18</v>
      </c>
      <c r="B94" s="41">
        <f t="shared" ca="1" si="65"/>
        <v>46468</v>
      </c>
      <c r="C94" s="24">
        <f t="shared" si="66"/>
        <v>55668.975438593443</v>
      </c>
      <c r="D94" s="24">
        <f t="shared" si="64"/>
        <v>0</v>
      </c>
    </row>
    <row r="95" spans="1:4" hidden="1" x14ac:dyDescent="0.25">
      <c r="A95" s="2">
        <v>19</v>
      </c>
      <c r="B95" s="41">
        <f t="shared" ca="1" si="65"/>
        <v>46499</v>
      </c>
      <c r="C95" s="24">
        <f t="shared" si="66"/>
        <v>55668.975438593443</v>
      </c>
      <c r="D95" s="24">
        <f t="shared" si="64"/>
        <v>0</v>
      </c>
    </row>
    <row r="96" spans="1:4" hidden="1" x14ac:dyDescent="0.25">
      <c r="A96" s="2">
        <v>20</v>
      </c>
      <c r="B96" s="41">
        <f t="shared" ca="1" si="65"/>
        <v>46529</v>
      </c>
      <c r="C96" s="24">
        <f t="shared" si="66"/>
        <v>55668.975438593443</v>
      </c>
      <c r="D96" s="24">
        <f t="shared" si="64"/>
        <v>0</v>
      </c>
    </row>
    <row r="97" spans="1:4" hidden="1" x14ac:dyDescent="0.25">
      <c r="A97" s="2">
        <v>21</v>
      </c>
      <c r="B97" s="41">
        <f t="shared" ca="1" si="65"/>
        <v>46560</v>
      </c>
      <c r="C97" s="24">
        <f t="shared" si="66"/>
        <v>55668.975438593443</v>
      </c>
      <c r="D97" s="24">
        <f t="shared" si="64"/>
        <v>0</v>
      </c>
    </row>
    <row r="98" spans="1:4" hidden="1" x14ac:dyDescent="0.25">
      <c r="A98" s="2">
        <v>22</v>
      </c>
      <c r="B98" s="41">
        <f t="shared" ca="1" si="65"/>
        <v>46590</v>
      </c>
      <c r="C98" s="24">
        <f t="shared" si="66"/>
        <v>55668.975438593443</v>
      </c>
      <c r="D98" s="24">
        <f t="shared" si="64"/>
        <v>0</v>
      </c>
    </row>
    <row r="99" spans="1:4" hidden="1" x14ac:dyDescent="0.25">
      <c r="A99" s="2">
        <v>23</v>
      </c>
      <c r="B99" s="41">
        <f t="shared" ca="1" si="65"/>
        <v>46621</v>
      </c>
      <c r="C99" s="24">
        <f t="shared" si="66"/>
        <v>55668.975438593443</v>
      </c>
      <c r="D99" s="24">
        <f t="shared" si="64"/>
        <v>0</v>
      </c>
    </row>
    <row r="100" spans="1:4" hidden="1" x14ac:dyDescent="0.25">
      <c r="A100" s="2">
        <v>24</v>
      </c>
      <c r="B100" s="41">
        <f t="shared" ca="1" si="65"/>
        <v>46652</v>
      </c>
      <c r="C100" s="24">
        <f t="shared" si="66"/>
        <v>55668.975438593443</v>
      </c>
      <c r="D100" s="24">
        <f t="shared" si="64"/>
        <v>0</v>
      </c>
    </row>
    <row r="101" spans="1:4" hidden="1" x14ac:dyDescent="0.25">
      <c r="A101" s="2">
        <v>25</v>
      </c>
      <c r="B101" s="41">
        <f t="shared" ca="1" si="65"/>
        <v>46682</v>
      </c>
      <c r="C101" s="24">
        <f t="shared" ref="C101:C112" si="67">J20</f>
        <v>55668.975438593443</v>
      </c>
      <c r="D101" s="24">
        <f t="shared" si="64"/>
        <v>0</v>
      </c>
    </row>
    <row r="102" spans="1:4" hidden="1" x14ac:dyDescent="0.25">
      <c r="A102" s="2">
        <v>26</v>
      </c>
      <c r="B102" s="41">
        <f t="shared" ca="1" si="65"/>
        <v>46713</v>
      </c>
      <c r="C102" s="24">
        <f t="shared" si="67"/>
        <v>55668.975438593443</v>
      </c>
      <c r="D102" s="24">
        <f t="shared" si="64"/>
        <v>0</v>
      </c>
    </row>
    <row r="103" spans="1:4" hidden="1" x14ac:dyDescent="0.25">
      <c r="A103" s="2">
        <v>27</v>
      </c>
      <c r="B103" s="41">
        <f t="shared" ca="1" si="65"/>
        <v>46743</v>
      </c>
      <c r="C103" s="24">
        <f t="shared" si="67"/>
        <v>55668.975438593443</v>
      </c>
      <c r="D103" s="24">
        <f t="shared" si="64"/>
        <v>0</v>
      </c>
    </row>
    <row r="104" spans="1:4" hidden="1" x14ac:dyDescent="0.25">
      <c r="A104" s="2">
        <v>28</v>
      </c>
      <c r="B104" s="41">
        <f t="shared" ca="1" si="65"/>
        <v>46774</v>
      </c>
      <c r="C104" s="24">
        <f t="shared" si="67"/>
        <v>55668.975438593443</v>
      </c>
      <c r="D104" s="24">
        <f t="shared" si="64"/>
        <v>0</v>
      </c>
    </row>
    <row r="105" spans="1:4" hidden="1" x14ac:dyDescent="0.25">
      <c r="A105" s="2">
        <v>29</v>
      </c>
      <c r="B105" s="41">
        <f t="shared" ca="1" si="65"/>
        <v>46805</v>
      </c>
      <c r="C105" s="24">
        <f t="shared" si="67"/>
        <v>55668.975438593443</v>
      </c>
      <c r="D105" s="24">
        <f t="shared" si="64"/>
        <v>0</v>
      </c>
    </row>
    <row r="106" spans="1:4" hidden="1" x14ac:dyDescent="0.25">
      <c r="A106" s="2">
        <v>30</v>
      </c>
      <c r="B106" s="41">
        <f t="shared" ca="1" si="65"/>
        <v>46834</v>
      </c>
      <c r="C106" s="24">
        <f t="shared" si="67"/>
        <v>55668.975438593443</v>
      </c>
      <c r="D106" s="24">
        <f t="shared" si="64"/>
        <v>0</v>
      </c>
    </row>
    <row r="107" spans="1:4" hidden="1" x14ac:dyDescent="0.25">
      <c r="A107" s="2">
        <v>31</v>
      </c>
      <c r="B107" s="41">
        <f t="shared" ca="1" si="65"/>
        <v>46865</v>
      </c>
      <c r="C107" s="24">
        <f t="shared" si="67"/>
        <v>55668.975438593443</v>
      </c>
      <c r="D107" s="24">
        <f t="shared" si="64"/>
        <v>0</v>
      </c>
    </row>
    <row r="108" spans="1:4" hidden="1" x14ac:dyDescent="0.25">
      <c r="A108" s="2">
        <v>32</v>
      </c>
      <c r="B108" s="41">
        <f t="shared" ca="1" si="65"/>
        <v>46895</v>
      </c>
      <c r="C108" s="24">
        <f t="shared" si="67"/>
        <v>55668.975438593443</v>
      </c>
      <c r="D108" s="24">
        <f t="shared" si="64"/>
        <v>0</v>
      </c>
    </row>
    <row r="109" spans="1:4" hidden="1" x14ac:dyDescent="0.25">
      <c r="A109" s="2">
        <v>33</v>
      </c>
      <c r="B109" s="41">
        <f t="shared" ca="1" si="65"/>
        <v>46926</v>
      </c>
      <c r="C109" s="24">
        <f t="shared" si="67"/>
        <v>55668.975438593443</v>
      </c>
      <c r="D109" s="24">
        <f t="shared" si="64"/>
        <v>0</v>
      </c>
    </row>
    <row r="110" spans="1:4" hidden="1" x14ac:dyDescent="0.25">
      <c r="A110" s="2">
        <v>34</v>
      </c>
      <c r="B110" s="41">
        <f t="shared" ca="1" si="65"/>
        <v>46956</v>
      </c>
      <c r="C110" s="24">
        <f t="shared" si="67"/>
        <v>55668.975438593443</v>
      </c>
      <c r="D110" s="24">
        <f t="shared" si="64"/>
        <v>0</v>
      </c>
    </row>
    <row r="111" spans="1:4" hidden="1" x14ac:dyDescent="0.25">
      <c r="A111" s="2">
        <v>35</v>
      </c>
      <c r="B111" s="41">
        <f t="shared" ca="1" si="65"/>
        <v>46987</v>
      </c>
      <c r="C111" s="24">
        <f t="shared" si="67"/>
        <v>55668.975438593443</v>
      </c>
      <c r="D111" s="24">
        <f t="shared" si="64"/>
        <v>-54760.857878775721</v>
      </c>
    </row>
    <row r="112" spans="1:4" hidden="1" x14ac:dyDescent="0.25">
      <c r="A112" s="2">
        <v>36</v>
      </c>
      <c r="B112" s="41">
        <f t="shared" ca="1" si="65"/>
        <v>47018</v>
      </c>
      <c r="C112" s="24">
        <f t="shared" si="67"/>
        <v>110429.83331736916</v>
      </c>
      <c r="D112" s="24">
        <f t="shared" si="64"/>
        <v>110429.83331736916</v>
      </c>
    </row>
    <row r="113" spans="1:4" hidden="1" x14ac:dyDescent="0.25">
      <c r="A113" s="2">
        <v>37</v>
      </c>
      <c r="B113" s="41">
        <f t="shared" ca="1" si="65"/>
        <v>47048</v>
      </c>
      <c r="C113" s="24">
        <f t="shared" ref="C113:C124" si="68">M20</f>
        <v>0</v>
      </c>
      <c r="D113" s="24">
        <f t="shared" si="64"/>
        <v>0</v>
      </c>
    </row>
    <row r="114" spans="1:4" hidden="1" x14ac:dyDescent="0.25">
      <c r="A114" s="2">
        <v>38</v>
      </c>
      <c r="B114" s="41">
        <f t="shared" ca="1" si="65"/>
        <v>47079</v>
      </c>
      <c r="C114" s="24">
        <f t="shared" si="68"/>
        <v>0</v>
      </c>
      <c r="D114" s="24">
        <f t="shared" si="64"/>
        <v>0</v>
      </c>
    </row>
    <row r="115" spans="1:4" hidden="1" x14ac:dyDescent="0.25">
      <c r="A115" s="2">
        <v>39</v>
      </c>
      <c r="B115" s="41">
        <f t="shared" ca="1" si="65"/>
        <v>47109</v>
      </c>
      <c r="C115" s="24">
        <f t="shared" si="68"/>
        <v>0</v>
      </c>
      <c r="D115" s="24">
        <f t="shared" si="64"/>
        <v>0</v>
      </c>
    </row>
    <row r="116" spans="1:4" hidden="1" x14ac:dyDescent="0.25">
      <c r="A116" s="2">
        <v>40</v>
      </c>
      <c r="B116" s="41">
        <f t="shared" ca="1" si="65"/>
        <v>47140</v>
      </c>
      <c r="C116" s="24">
        <f t="shared" si="68"/>
        <v>0</v>
      </c>
      <c r="D116" s="24">
        <f t="shared" si="64"/>
        <v>0</v>
      </c>
    </row>
    <row r="117" spans="1:4" hidden="1" x14ac:dyDescent="0.25">
      <c r="A117" s="2">
        <v>41</v>
      </c>
      <c r="B117" s="41">
        <f t="shared" ca="1" si="65"/>
        <v>47171</v>
      </c>
      <c r="C117" s="24">
        <f t="shared" si="68"/>
        <v>0</v>
      </c>
      <c r="D117" s="24">
        <f t="shared" si="64"/>
        <v>0</v>
      </c>
    </row>
    <row r="118" spans="1:4" hidden="1" x14ac:dyDescent="0.25">
      <c r="A118" s="2">
        <v>42</v>
      </c>
      <c r="B118" s="41">
        <f t="shared" ca="1" si="65"/>
        <v>47199</v>
      </c>
      <c r="C118" s="24">
        <f t="shared" si="68"/>
        <v>0</v>
      </c>
      <c r="D118" s="24">
        <f t="shared" si="64"/>
        <v>0</v>
      </c>
    </row>
    <row r="119" spans="1:4" hidden="1" x14ac:dyDescent="0.25">
      <c r="A119" s="2">
        <v>43</v>
      </c>
      <c r="B119" s="41">
        <f t="shared" ca="1" si="65"/>
        <v>47230</v>
      </c>
      <c r="C119" s="24">
        <f t="shared" si="68"/>
        <v>0</v>
      </c>
      <c r="D119" s="24">
        <f t="shared" si="64"/>
        <v>0</v>
      </c>
    </row>
    <row r="120" spans="1:4" hidden="1" x14ac:dyDescent="0.25">
      <c r="A120" s="2">
        <v>44</v>
      </c>
      <c r="B120" s="41">
        <f t="shared" ca="1" si="65"/>
        <v>47260</v>
      </c>
      <c r="C120" s="24">
        <f t="shared" si="68"/>
        <v>0</v>
      </c>
      <c r="D120" s="24">
        <f t="shared" si="64"/>
        <v>0</v>
      </c>
    </row>
    <row r="121" spans="1:4" hidden="1" x14ac:dyDescent="0.25">
      <c r="A121" s="2">
        <v>45</v>
      </c>
      <c r="B121" s="41">
        <f t="shared" ca="1" si="65"/>
        <v>47291</v>
      </c>
      <c r="C121" s="24">
        <f t="shared" si="68"/>
        <v>0</v>
      </c>
      <c r="D121" s="24">
        <f t="shared" si="64"/>
        <v>0</v>
      </c>
    </row>
    <row r="122" spans="1:4" hidden="1" x14ac:dyDescent="0.25">
      <c r="A122" s="2">
        <v>46</v>
      </c>
      <c r="B122" s="41">
        <f t="shared" ca="1" si="65"/>
        <v>47321</v>
      </c>
      <c r="C122" s="24">
        <f t="shared" si="68"/>
        <v>0</v>
      </c>
      <c r="D122" s="24">
        <f t="shared" si="64"/>
        <v>0</v>
      </c>
    </row>
    <row r="123" spans="1:4" hidden="1" x14ac:dyDescent="0.25">
      <c r="A123" s="2">
        <v>47</v>
      </c>
      <c r="B123" s="41">
        <f t="shared" ca="1" si="65"/>
        <v>47352</v>
      </c>
      <c r="C123" s="24">
        <f t="shared" si="68"/>
        <v>0</v>
      </c>
      <c r="D123" s="24">
        <f t="shared" si="64"/>
        <v>0</v>
      </c>
    </row>
    <row r="124" spans="1:4" hidden="1" x14ac:dyDescent="0.25">
      <c r="A124" s="2">
        <v>48</v>
      </c>
      <c r="B124" s="41">
        <f t="shared" ca="1" si="65"/>
        <v>47383</v>
      </c>
      <c r="C124" s="24">
        <f t="shared" si="68"/>
        <v>0</v>
      </c>
      <c r="D124" s="24">
        <f t="shared" si="64"/>
        <v>0</v>
      </c>
    </row>
    <row r="125" spans="1:4" hidden="1" x14ac:dyDescent="0.25">
      <c r="A125" s="2">
        <v>49</v>
      </c>
      <c r="B125" s="41">
        <f t="shared" ca="1" si="65"/>
        <v>47413</v>
      </c>
      <c r="C125" s="24">
        <f t="shared" ref="C125:C136" si="69">P20</f>
        <v>0</v>
      </c>
      <c r="D125" s="24">
        <f t="shared" si="64"/>
        <v>0</v>
      </c>
    </row>
    <row r="126" spans="1:4" hidden="1" x14ac:dyDescent="0.25">
      <c r="A126" s="2">
        <v>50</v>
      </c>
      <c r="B126" s="41">
        <f t="shared" ca="1" si="65"/>
        <v>47444</v>
      </c>
      <c r="C126" s="24">
        <f t="shared" si="69"/>
        <v>0</v>
      </c>
      <c r="D126" s="24">
        <f t="shared" si="64"/>
        <v>0</v>
      </c>
    </row>
    <row r="127" spans="1:4" hidden="1" x14ac:dyDescent="0.25">
      <c r="A127" s="2">
        <v>51</v>
      </c>
      <c r="B127" s="41">
        <f t="shared" ca="1" si="65"/>
        <v>47474</v>
      </c>
      <c r="C127" s="24">
        <f t="shared" si="69"/>
        <v>0</v>
      </c>
      <c r="D127" s="24">
        <f t="shared" si="64"/>
        <v>0</v>
      </c>
    </row>
    <row r="128" spans="1:4" hidden="1" x14ac:dyDescent="0.25">
      <c r="A128" s="2">
        <v>52</v>
      </c>
      <c r="B128" s="41">
        <f t="shared" ca="1" si="65"/>
        <v>47505</v>
      </c>
      <c r="C128" s="24">
        <f t="shared" si="69"/>
        <v>0</v>
      </c>
      <c r="D128" s="24">
        <f t="shared" si="64"/>
        <v>0</v>
      </c>
    </row>
    <row r="129" spans="1:4" hidden="1" x14ac:dyDescent="0.25">
      <c r="A129" s="2">
        <v>53</v>
      </c>
      <c r="B129" s="41">
        <f t="shared" ca="1" si="65"/>
        <v>47536</v>
      </c>
      <c r="C129" s="24">
        <f t="shared" si="69"/>
        <v>0</v>
      </c>
      <c r="D129" s="24">
        <f t="shared" si="64"/>
        <v>0</v>
      </c>
    </row>
    <row r="130" spans="1:4" hidden="1" x14ac:dyDescent="0.25">
      <c r="A130" s="2">
        <v>54</v>
      </c>
      <c r="B130" s="41">
        <f t="shared" ca="1" si="65"/>
        <v>47564</v>
      </c>
      <c r="C130" s="24">
        <f t="shared" si="69"/>
        <v>0</v>
      </c>
      <c r="D130" s="24">
        <f t="shared" si="64"/>
        <v>0</v>
      </c>
    </row>
    <row r="131" spans="1:4" hidden="1" x14ac:dyDescent="0.25">
      <c r="A131" s="2">
        <v>55</v>
      </c>
      <c r="B131" s="41">
        <f t="shared" ca="1" si="65"/>
        <v>47595</v>
      </c>
      <c r="C131" s="24">
        <f t="shared" si="69"/>
        <v>0</v>
      </c>
      <c r="D131" s="24">
        <f t="shared" si="64"/>
        <v>0</v>
      </c>
    </row>
    <row r="132" spans="1:4" hidden="1" x14ac:dyDescent="0.25">
      <c r="A132" s="2">
        <v>56</v>
      </c>
      <c r="B132" s="41">
        <f t="shared" ca="1" si="65"/>
        <v>47625</v>
      </c>
      <c r="C132" s="24">
        <f t="shared" si="69"/>
        <v>0</v>
      </c>
      <c r="D132" s="24">
        <f t="shared" si="64"/>
        <v>0</v>
      </c>
    </row>
    <row r="133" spans="1:4" hidden="1" x14ac:dyDescent="0.25">
      <c r="A133" s="2">
        <v>57</v>
      </c>
      <c r="B133" s="41">
        <f t="shared" ca="1" si="65"/>
        <v>47656</v>
      </c>
      <c r="C133" s="24">
        <f t="shared" si="69"/>
        <v>0</v>
      </c>
      <c r="D133" s="24">
        <f t="shared" si="64"/>
        <v>0</v>
      </c>
    </row>
    <row r="134" spans="1:4" hidden="1" x14ac:dyDescent="0.25">
      <c r="A134" s="2">
        <v>58</v>
      </c>
      <c r="B134" s="41">
        <f t="shared" ca="1" si="65"/>
        <v>47686</v>
      </c>
      <c r="C134" s="24">
        <f t="shared" si="69"/>
        <v>0</v>
      </c>
      <c r="D134" s="24">
        <f t="shared" si="64"/>
        <v>0</v>
      </c>
    </row>
    <row r="135" spans="1:4" hidden="1" x14ac:dyDescent="0.25">
      <c r="A135" s="2">
        <v>59</v>
      </c>
      <c r="B135" s="41">
        <f t="shared" ca="1" si="65"/>
        <v>47717</v>
      </c>
      <c r="C135" s="24">
        <f t="shared" si="69"/>
        <v>0</v>
      </c>
      <c r="D135" s="24">
        <f t="shared" si="64"/>
        <v>0</v>
      </c>
    </row>
    <row r="136" spans="1:4" hidden="1" x14ac:dyDescent="0.25">
      <c r="A136" s="2">
        <v>60</v>
      </c>
      <c r="B136" s="41">
        <f t="shared" ca="1" si="65"/>
        <v>47748</v>
      </c>
      <c r="C136" s="24">
        <f t="shared" si="69"/>
        <v>0</v>
      </c>
      <c r="D136" s="24">
        <f t="shared" si="64"/>
        <v>0</v>
      </c>
    </row>
    <row r="137" spans="1:4" hidden="1" x14ac:dyDescent="0.25">
      <c r="A137" s="2">
        <v>61</v>
      </c>
      <c r="B137" s="41">
        <f t="shared" ca="1" si="65"/>
        <v>47778</v>
      </c>
      <c r="C137" s="24">
        <f t="shared" ref="C137:C148" si="70">S20</f>
        <v>0</v>
      </c>
      <c r="D137" s="24">
        <f t="shared" si="64"/>
        <v>0</v>
      </c>
    </row>
    <row r="138" spans="1:4" hidden="1" x14ac:dyDescent="0.25">
      <c r="A138" s="2">
        <v>62</v>
      </c>
      <c r="B138" s="41">
        <f t="shared" ca="1" si="65"/>
        <v>47809</v>
      </c>
      <c r="C138" s="24">
        <f t="shared" si="70"/>
        <v>0</v>
      </c>
      <c r="D138" s="24">
        <f t="shared" si="64"/>
        <v>0</v>
      </c>
    </row>
    <row r="139" spans="1:4" hidden="1" x14ac:dyDescent="0.25">
      <c r="A139" s="2">
        <v>63</v>
      </c>
      <c r="B139" s="41">
        <f t="shared" ca="1" si="65"/>
        <v>47839</v>
      </c>
      <c r="C139" s="24">
        <f t="shared" si="70"/>
        <v>0</v>
      </c>
      <c r="D139" s="24">
        <f t="shared" si="64"/>
        <v>0</v>
      </c>
    </row>
    <row r="140" spans="1:4" hidden="1" x14ac:dyDescent="0.25">
      <c r="A140" s="2">
        <v>64</v>
      </c>
      <c r="B140" s="41">
        <f t="shared" ca="1" si="65"/>
        <v>47870</v>
      </c>
      <c r="C140" s="24">
        <f t="shared" si="70"/>
        <v>0</v>
      </c>
      <c r="D140" s="24">
        <f t="shared" si="64"/>
        <v>0</v>
      </c>
    </row>
    <row r="141" spans="1:4" hidden="1" x14ac:dyDescent="0.25">
      <c r="A141" s="2">
        <v>65</v>
      </c>
      <c r="B141" s="41">
        <f t="shared" ca="1" si="65"/>
        <v>47901</v>
      </c>
      <c r="C141" s="24">
        <f t="shared" si="70"/>
        <v>0</v>
      </c>
      <c r="D141" s="24">
        <f t="shared" si="64"/>
        <v>0</v>
      </c>
    </row>
    <row r="142" spans="1:4" hidden="1" x14ac:dyDescent="0.25">
      <c r="A142" s="2">
        <v>66</v>
      </c>
      <c r="B142" s="41">
        <f t="shared" ca="1" si="65"/>
        <v>47929</v>
      </c>
      <c r="C142" s="24">
        <f t="shared" si="70"/>
        <v>0</v>
      </c>
      <c r="D142" s="24">
        <f t="shared" ref="D142:D205" si="71">C142-C143</f>
        <v>0</v>
      </c>
    </row>
    <row r="143" spans="1:4" hidden="1" x14ac:dyDescent="0.25">
      <c r="A143" s="2">
        <v>67</v>
      </c>
      <c r="B143" s="41">
        <f t="shared" ref="B143:B206" ca="1" si="72">EDATE(B142,1)</f>
        <v>47960</v>
      </c>
      <c r="C143" s="24">
        <f t="shared" si="70"/>
        <v>0</v>
      </c>
      <c r="D143" s="24">
        <f t="shared" si="71"/>
        <v>0</v>
      </c>
    </row>
    <row r="144" spans="1:4" hidden="1" x14ac:dyDescent="0.25">
      <c r="A144" s="2">
        <v>68</v>
      </c>
      <c r="B144" s="41">
        <f t="shared" ca="1" si="72"/>
        <v>47990</v>
      </c>
      <c r="C144" s="24">
        <f t="shared" si="70"/>
        <v>0</v>
      </c>
      <c r="D144" s="24">
        <f t="shared" si="71"/>
        <v>0</v>
      </c>
    </row>
    <row r="145" spans="1:4" hidden="1" x14ac:dyDescent="0.25">
      <c r="A145" s="2">
        <v>69</v>
      </c>
      <c r="B145" s="41">
        <f t="shared" ca="1" si="72"/>
        <v>48021</v>
      </c>
      <c r="C145" s="24">
        <f t="shared" si="70"/>
        <v>0</v>
      </c>
      <c r="D145" s="24">
        <f t="shared" si="71"/>
        <v>0</v>
      </c>
    </row>
    <row r="146" spans="1:4" hidden="1" x14ac:dyDescent="0.25">
      <c r="A146" s="2">
        <v>70</v>
      </c>
      <c r="B146" s="41">
        <f t="shared" ca="1" si="72"/>
        <v>48051</v>
      </c>
      <c r="C146" s="24">
        <f t="shared" si="70"/>
        <v>0</v>
      </c>
      <c r="D146" s="24">
        <f t="shared" si="71"/>
        <v>0</v>
      </c>
    </row>
    <row r="147" spans="1:4" hidden="1" x14ac:dyDescent="0.25">
      <c r="A147" s="2">
        <v>71</v>
      </c>
      <c r="B147" s="41">
        <f t="shared" ca="1" si="72"/>
        <v>48082</v>
      </c>
      <c r="C147" s="24">
        <f t="shared" si="70"/>
        <v>0</v>
      </c>
      <c r="D147" s="24">
        <f t="shared" si="71"/>
        <v>0</v>
      </c>
    </row>
    <row r="148" spans="1:4" hidden="1" x14ac:dyDescent="0.25">
      <c r="A148" s="2">
        <v>72</v>
      </c>
      <c r="B148" s="41">
        <f t="shared" ca="1" si="72"/>
        <v>48113</v>
      </c>
      <c r="C148" s="24">
        <f t="shared" si="70"/>
        <v>0</v>
      </c>
      <c r="D148" s="24">
        <f t="shared" si="71"/>
        <v>0</v>
      </c>
    </row>
    <row r="149" spans="1:4" hidden="1" x14ac:dyDescent="0.25">
      <c r="A149" s="2">
        <v>73</v>
      </c>
      <c r="B149" s="41">
        <f t="shared" ca="1" si="72"/>
        <v>48143</v>
      </c>
      <c r="C149" s="24">
        <f t="shared" ref="C149:C160" si="73">V20</f>
        <v>0</v>
      </c>
      <c r="D149" s="24">
        <f t="shared" si="71"/>
        <v>0</v>
      </c>
    </row>
    <row r="150" spans="1:4" hidden="1" x14ac:dyDescent="0.25">
      <c r="A150" s="2">
        <v>74</v>
      </c>
      <c r="B150" s="41">
        <f t="shared" ca="1" si="72"/>
        <v>48174</v>
      </c>
      <c r="C150" s="24">
        <f t="shared" si="73"/>
        <v>0</v>
      </c>
      <c r="D150" s="24">
        <f t="shared" si="71"/>
        <v>0</v>
      </c>
    </row>
    <row r="151" spans="1:4" hidden="1" x14ac:dyDescent="0.25">
      <c r="A151" s="2">
        <v>75</v>
      </c>
      <c r="B151" s="41">
        <f t="shared" ca="1" si="72"/>
        <v>48204</v>
      </c>
      <c r="C151" s="24">
        <f t="shared" si="73"/>
        <v>0</v>
      </c>
      <c r="D151" s="24">
        <f t="shared" si="71"/>
        <v>0</v>
      </c>
    </row>
    <row r="152" spans="1:4" hidden="1" x14ac:dyDescent="0.25">
      <c r="A152" s="2">
        <v>76</v>
      </c>
      <c r="B152" s="41">
        <f t="shared" ca="1" si="72"/>
        <v>48235</v>
      </c>
      <c r="C152" s="24">
        <f t="shared" si="73"/>
        <v>0</v>
      </c>
      <c r="D152" s="24">
        <f t="shared" si="71"/>
        <v>0</v>
      </c>
    </row>
    <row r="153" spans="1:4" hidden="1" x14ac:dyDescent="0.25">
      <c r="A153" s="2">
        <v>77</v>
      </c>
      <c r="B153" s="41">
        <f t="shared" ca="1" si="72"/>
        <v>48266</v>
      </c>
      <c r="C153" s="24">
        <f t="shared" si="73"/>
        <v>0</v>
      </c>
      <c r="D153" s="24">
        <f t="shared" si="71"/>
        <v>0</v>
      </c>
    </row>
    <row r="154" spans="1:4" hidden="1" x14ac:dyDescent="0.25">
      <c r="A154" s="2">
        <v>78</v>
      </c>
      <c r="B154" s="41">
        <f t="shared" ca="1" si="72"/>
        <v>48295</v>
      </c>
      <c r="C154" s="24">
        <f t="shared" si="73"/>
        <v>0</v>
      </c>
      <c r="D154" s="24">
        <f t="shared" si="71"/>
        <v>0</v>
      </c>
    </row>
    <row r="155" spans="1:4" hidden="1" x14ac:dyDescent="0.25">
      <c r="A155" s="2">
        <v>79</v>
      </c>
      <c r="B155" s="41">
        <f t="shared" ca="1" si="72"/>
        <v>48326</v>
      </c>
      <c r="C155" s="24">
        <f t="shared" si="73"/>
        <v>0</v>
      </c>
      <c r="D155" s="24">
        <f t="shared" si="71"/>
        <v>0</v>
      </c>
    </row>
    <row r="156" spans="1:4" hidden="1" x14ac:dyDescent="0.25">
      <c r="A156" s="2">
        <v>80</v>
      </c>
      <c r="B156" s="41">
        <f t="shared" ca="1" si="72"/>
        <v>48356</v>
      </c>
      <c r="C156" s="24">
        <f t="shared" si="73"/>
        <v>0</v>
      </c>
      <c r="D156" s="24">
        <f t="shared" si="71"/>
        <v>0</v>
      </c>
    </row>
    <row r="157" spans="1:4" hidden="1" x14ac:dyDescent="0.25">
      <c r="A157" s="2">
        <v>81</v>
      </c>
      <c r="B157" s="41">
        <f t="shared" ca="1" si="72"/>
        <v>48387</v>
      </c>
      <c r="C157" s="24">
        <f t="shared" si="73"/>
        <v>0</v>
      </c>
      <c r="D157" s="24">
        <f t="shared" si="71"/>
        <v>0</v>
      </c>
    </row>
    <row r="158" spans="1:4" hidden="1" x14ac:dyDescent="0.25">
      <c r="A158" s="2">
        <v>82</v>
      </c>
      <c r="B158" s="41">
        <f t="shared" ca="1" si="72"/>
        <v>48417</v>
      </c>
      <c r="C158" s="24">
        <f t="shared" si="73"/>
        <v>0</v>
      </c>
      <c r="D158" s="24">
        <f t="shared" si="71"/>
        <v>0</v>
      </c>
    </row>
    <row r="159" spans="1:4" hidden="1" x14ac:dyDescent="0.25">
      <c r="A159" s="2">
        <v>83</v>
      </c>
      <c r="B159" s="41">
        <f t="shared" ca="1" si="72"/>
        <v>48448</v>
      </c>
      <c r="C159" s="24">
        <f t="shared" si="73"/>
        <v>0</v>
      </c>
      <c r="D159" s="24">
        <f t="shared" si="71"/>
        <v>0</v>
      </c>
    </row>
    <row r="160" spans="1:4" hidden="1" x14ac:dyDescent="0.25">
      <c r="A160" s="2">
        <v>84</v>
      </c>
      <c r="B160" s="41">
        <f t="shared" ca="1" si="72"/>
        <v>48479</v>
      </c>
      <c r="C160" s="24">
        <f t="shared" si="73"/>
        <v>0</v>
      </c>
      <c r="D160" s="24">
        <f t="shared" si="71"/>
        <v>0</v>
      </c>
    </row>
    <row r="161" spans="1:4" hidden="1" x14ac:dyDescent="0.25">
      <c r="A161" s="2">
        <v>85</v>
      </c>
      <c r="B161" s="41">
        <f t="shared" ca="1" si="72"/>
        <v>48509</v>
      </c>
      <c r="C161" s="24">
        <f t="shared" ref="C161:C172" si="74">D35</f>
        <v>0</v>
      </c>
      <c r="D161" s="24">
        <f t="shared" si="71"/>
        <v>0</v>
      </c>
    </row>
    <row r="162" spans="1:4" hidden="1" x14ac:dyDescent="0.25">
      <c r="A162" s="2">
        <v>86</v>
      </c>
      <c r="B162" s="41">
        <f t="shared" ca="1" si="72"/>
        <v>48540</v>
      </c>
      <c r="C162" s="24">
        <f t="shared" si="74"/>
        <v>0</v>
      </c>
      <c r="D162" s="24">
        <f t="shared" si="71"/>
        <v>0</v>
      </c>
    </row>
    <row r="163" spans="1:4" hidden="1" x14ac:dyDescent="0.25">
      <c r="A163" s="2">
        <v>87</v>
      </c>
      <c r="B163" s="41">
        <f t="shared" ca="1" si="72"/>
        <v>48570</v>
      </c>
      <c r="C163" s="24">
        <f t="shared" si="74"/>
        <v>0</v>
      </c>
      <c r="D163" s="24">
        <f t="shared" si="71"/>
        <v>0</v>
      </c>
    </row>
    <row r="164" spans="1:4" hidden="1" x14ac:dyDescent="0.25">
      <c r="A164" s="2">
        <v>88</v>
      </c>
      <c r="B164" s="41">
        <f t="shared" ca="1" si="72"/>
        <v>48601</v>
      </c>
      <c r="C164" s="24">
        <f t="shared" si="74"/>
        <v>0</v>
      </c>
      <c r="D164" s="24">
        <f t="shared" si="71"/>
        <v>0</v>
      </c>
    </row>
    <row r="165" spans="1:4" hidden="1" x14ac:dyDescent="0.25">
      <c r="A165" s="2">
        <v>89</v>
      </c>
      <c r="B165" s="41">
        <f t="shared" ca="1" si="72"/>
        <v>48632</v>
      </c>
      <c r="C165" s="24">
        <f t="shared" si="74"/>
        <v>0</v>
      </c>
      <c r="D165" s="24">
        <f t="shared" si="71"/>
        <v>0</v>
      </c>
    </row>
    <row r="166" spans="1:4" hidden="1" x14ac:dyDescent="0.25">
      <c r="A166" s="2">
        <v>90</v>
      </c>
      <c r="B166" s="41">
        <f t="shared" ca="1" si="72"/>
        <v>48660</v>
      </c>
      <c r="C166" s="24">
        <f t="shared" si="74"/>
        <v>0</v>
      </c>
      <c r="D166" s="24">
        <f t="shared" si="71"/>
        <v>0</v>
      </c>
    </row>
    <row r="167" spans="1:4" hidden="1" x14ac:dyDescent="0.25">
      <c r="A167" s="2">
        <v>91</v>
      </c>
      <c r="B167" s="41">
        <f t="shared" ca="1" si="72"/>
        <v>48691</v>
      </c>
      <c r="C167" s="24">
        <f t="shared" si="74"/>
        <v>0</v>
      </c>
      <c r="D167" s="24">
        <f t="shared" si="71"/>
        <v>0</v>
      </c>
    </row>
    <row r="168" spans="1:4" hidden="1" x14ac:dyDescent="0.25">
      <c r="A168" s="2">
        <v>92</v>
      </c>
      <c r="B168" s="41">
        <f t="shared" ca="1" si="72"/>
        <v>48721</v>
      </c>
      <c r="C168" s="24">
        <f t="shared" si="74"/>
        <v>0</v>
      </c>
      <c r="D168" s="24">
        <f t="shared" si="71"/>
        <v>0</v>
      </c>
    </row>
    <row r="169" spans="1:4" hidden="1" x14ac:dyDescent="0.25">
      <c r="A169" s="2">
        <v>93</v>
      </c>
      <c r="B169" s="41">
        <f t="shared" ca="1" si="72"/>
        <v>48752</v>
      </c>
      <c r="C169" s="24">
        <f t="shared" si="74"/>
        <v>0</v>
      </c>
      <c r="D169" s="24">
        <f t="shared" si="71"/>
        <v>0</v>
      </c>
    </row>
    <row r="170" spans="1:4" hidden="1" x14ac:dyDescent="0.25">
      <c r="A170" s="2">
        <v>94</v>
      </c>
      <c r="B170" s="41">
        <f t="shared" ca="1" si="72"/>
        <v>48782</v>
      </c>
      <c r="C170" s="24">
        <f t="shared" si="74"/>
        <v>0</v>
      </c>
      <c r="D170" s="24">
        <f t="shared" si="71"/>
        <v>0</v>
      </c>
    </row>
    <row r="171" spans="1:4" hidden="1" x14ac:dyDescent="0.25">
      <c r="A171" s="2">
        <v>95</v>
      </c>
      <c r="B171" s="41">
        <f t="shared" ca="1" si="72"/>
        <v>48813</v>
      </c>
      <c r="C171" s="24">
        <f t="shared" si="74"/>
        <v>0</v>
      </c>
      <c r="D171" s="24">
        <f t="shared" si="71"/>
        <v>0</v>
      </c>
    </row>
    <row r="172" spans="1:4" hidden="1" x14ac:dyDescent="0.25">
      <c r="A172" s="2">
        <v>96</v>
      </c>
      <c r="B172" s="41">
        <f t="shared" ca="1" si="72"/>
        <v>48844</v>
      </c>
      <c r="C172" s="24">
        <f t="shared" si="74"/>
        <v>0</v>
      </c>
      <c r="D172" s="24">
        <f t="shared" si="71"/>
        <v>0</v>
      </c>
    </row>
    <row r="173" spans="1:4" hidden="1" x14ac:dyDescent="0.25">
      <c r="A173" s="2">
        <v>97</v>
      </c>
      <c r="B173" s="41">
        <f t="shared" ca="1" si="72"/>
        <v>48874</v>
      </c>
      <c r="C173" s="24">
        <f t="shared" ref="C173:C184" si="75">G35</f>
        <v>0</v>
      </c>
      <c r="D173" s="24">
        <f t="shared" si="71"/>
        <v>0</v>
      </c>
    </row>
    <row r="174" spans="1:4" hidden="1" x14ac:dyDescent="0.25">
      <c r="A174" s="2">
        <v>98</v>
      </c>
      <c r="B174" s="41">
        <f t="shared" ca="1" si="72"/>
        <v>48905</v>
      </c>
      <c r="C174" s="24">
        <f t="shared" si="75"/>
        <v>0</v>
      </c>
      <c r="D174" s="24">
        <f t="shared" si="71"/>
        <v>0</v>
      </c>
    </row>
    <row r="175" spans="1:4" hidden="1" x14ac:dyDescent="0.25">
      <c r="A175" s="2">
        <v>99</v>
      </c>
      <c r="B175" s="41">
        <f t="shared" ca="1" si="72"/>
        <v>48935</v>
      </c>
      <c r="C175" s="24">
        <f t="shared" si="75"/>
        <v>0</v>
      </c>
      <c r="D175" s="24">
        <f t="shared" si="71"/>
        <v>0</v>
      </c>
    </row>
    <row r="176" spans="1:4" hidden="1" x14ac:dyDescent="0.25">
      <c r="A176" s="2">
        <v>100</v>
      </c>
      <c r="B176" s="41">
        <f t="shared" ca="1" si="72"/>
        <v>48966</v>
      </c>
      <c r="C176" s="24">
        <f t="shared" si="75"/>
        <v>0</v>
      </c>
      <c r="D176" s="24">
        <f t="shared" si="71"/>
        <v>0</v>
      </c>
    </row>
    <row r="177" spans="1:4" hidden="1" x14ac:dyDescent="0.25">
      <c r="A177" s="2">
        <v>101</v>
      </c>
      <c r="B177" s="41">
        <f t="shared" ca="1" si="72"/>
        <v>48997</v>
      </c>
      <c r="C177" s="24">
        <f t="shared" si="75"/>
        <v>0</v>
      </c>
      <c r="D177" s="24">
        <f t="shared" si="71"/>
        <v>0</v>
      </c>
    </row>
    <row r="178" spans="1:4" hidden="1" x14ac:dyDescent="0.25">
      <c r="A178" s="2">
        <v>102</v>
      </c>
      <c r="B178" s="41">
        <f t="shared" ca="1" si="72"/>
        <v>49025</v>
      </c>
      <c r="C178" s="24">
        <f t="shared" si="75"/>
        <v>0</v>
      </c>
      <c r="D178" s="24">
        <f t="shared" si="71"/>
        <v>0</v>
      </c>
    </row>
    <row r="179" spans="1:4" hidden="1" x14ac:dyDescent="0.25">
      <c r="A179" s="2">
        <v>103</v>
      </c>
      <c r="B179" s="41">
        <f t="shared" ca="1" si="72"/>
        <v>49056</v>
      </c>
      <c r="C179" s="24">
        <f t="shared" si="75"/>
        <v>0</v>
      </c>
      <c r="D179" s="24">
        <f t="shared" si="71"/>
        <v>0</v>
      </c>
    </row>
    <row r="180" spans="1:4" hidden="1" x14ac:dyDescent="0.25">
      <c r="A180" s="2">
        <v>104</v>
      </c>
      <c r="B180" s="41">
        <f t="shared" ca="1" si="72"/>
        <v>49086</v>
      </c>
      <c r="C180" s="24">
        <f t="shared" si="75"/>
        <v>0</v>
      </c>
      <c r="D180" s="24">
        <f t="shared" si="71"/>
        <v>0</v>
      </c>
    </row>
    <row r="181" spans="1:4" hidden="1" x14ac:dyDescent="0.25">
      <c r="A181" s="2">
        <v>105</v>
      </c>
      <c r="B181" s="41">
        <f t="shared" ca="1" si="72"/>
        <v>49117</v>
      </c>
      <c r="C181" s="24">
        <f t="shared" si="75"/>
        <v>0</v>
      </c>
      <c r="D181" s="24">
        <f t="shared" si="71"/>
        <v>0</v>
      </c>
    </row>
    <row r="182" spans="1:4" hidden="1" x14ac:dyDescent="0.25">
      <c r="A182" s="2">
        <v>106</v>
      </c>
      <c r="B182" s="41">
        <f t="shared" ca="1" si="72"/>
        <v>49147</v>
      </c>
      <c r="C182" s="24">
        <f t="shared" si="75"/>
        <v>0</v>
      </c>
      <c r="D182" s="24">
        <f t="shared" si="71"/>
        <v>0</v>
      </c>
    </row>
    <row r="183" spans="1:4" hidden="1" x14ac:dyDescent="0.25">
      <c r="A183" s="2">
        <v>107</v>
      </c>
      <c r="B183" s="41">
        <f t="shared" ca="1" si="72"/>
        <v>49178</v>
      </c>
      <c r="C183" s="24">
        <f t="shared" si="75"/>
        <v>0</v>
      </c>
      <c r="D183" s="24">
        <f t="shared" si="71"/>
        <v>0</v>
      </c>
    </row>
    <row r="184" spans="1:4" hidden="1" x14ac:dyDescent="0.25">
      <c r="A184" s="2">
        <v>108</v>
      </c>
      <c r="B184" s="41">
        <f t="shared" ca="1" si="72"/>
        <v>49209</v>
      </c>
      <c r="C184" s="24">
        <f t="shared" si="75"/>
        <v>0</v>
      </c>
      <c r="D184" s="24">
        <f t="shared" si="71"/>
        <v>0</v>
      </c>
    </row>
    <row r="185" spans="1:4" hidden="1" x14ac:dyDescent="0.25">
      <c r="A185" s="2">
        <v>109</v>
      </c>
      <c r="B185" s="41">
        <f t="shared" ca="1" si="72"/>
        <v>49239</v>
      </c>
      <c r="C185" s="24">
        <f t="shared" ref="C185:C196" si="76">J35</f>
        <v>0</v>
      </c>
      <c r="D185" s="24">
        <f t="shared" si="71"/>
        <v>0</v>
      </c>
    </row>
    <row r="186" spans="1:4" hidden="1" x14ac:dyDescent="0.25">
      <c r="A186" s="2">
        <v>110</v>
      </c>
      <c r="B186" s="41">
        <f t="shared" ca="1" si="72"/>
        <v>49270</v>
      </c>
      <c r="C186" s="24">
        <f t="shared" si="76"/>
        <v>0</v>
      </c>
      <c r="D186" s="24">
        <f t="shared" si="71"/>
        <v>0</v>
      </c>
    </row>
    <row r="187" spans="1:4" hidden="1" x14ac:dyDescent="0.25">
      <c r="A187" s="2">
        <v>111</v>
      </c>
      <c r="B187" s="41">
        <f t="shared" ca="1" si="72"/>
        <v>49300</v>
      </c>
      <c r="C187" s="24">
        <f t="shared" si="76"/>
        <v>0</v>
      </c>
      <c r="D187" s="24">
        <f t="shared" si="71"/>
        <v>0</v>
      </c>
    </row>
    <row r="188" spans="1:4" hidden="1" x14ac:dyDescent="0.25">
      <c r="A188" s="2">
        <v>112</v>
      </c>
      <c r="B188" s="41">
        <f t="shared" ca="1" si="72"/>
        <v>49331</v>
      </c>
      <c r="C188" s="24">
        <f t="shared" si="76"/>
        <v>0</v>
      </c>
      <c r="D188" s="24">
        <f t="shared" si="71"/>
        <v>0</v>
      </c>
    </row>
    <row r="189" spans="1:4" hidden="1" x14ac:dyDescent="0.25">
      <c r="A189" s="2">
        <v>113</v>
      </c>
      <c r="B189" s="41">
        <f t="shared" ca="1" si="72"/>
        <v>49362</v>
      </c>
      <c r="C189" s="24">
        <f t="shared" si="76"/>
        <v>0</v>
      </c>
      <c r="D189" s="24">
        <f t="shared" si="71"/>
        <v>0</v>
      </c>
    </row>
    <row r="190" spans="1:4" hidden="1" x14ac:dyDescent="0.25">
      <c r="A190" s="2">
        <v>114</v>
      </c>
      <c r="B190" s="41">
        <f t="shared" ca="1" si="72"/>
        <v>49390</v>
      </c>
      <c r="C190" s="24">
        <f t="shared" si="76"/>
        <v>0</v>
      </c>
      <c r="D190" s="24">
        <f t="shared" si="71"/>
        <v>0</v>
      </c>
    </row>
    <row r="191" spans="1:4" hidden="1" x14ac:dyDescent="0.25">
      <c r="A191" s="2">
        <v>115</v>
      </c>
      <c r="B191" s="41">
        <f t="shared" ca="1" si="72"/>
        <v>49421</v>
      </c>
      <c r="C191" s="24">
        <f t="shared" si="76"/>
        <v>0</v>
      </c>
      <c r="D191" s="24">
        <f t="shared" si="71"/>
        <v>0</v>
      </c>
    </row>
    <row r="192" spans="1:4" hidden="1" x14ac:dyDescent="0.25">
      <c r="A192" s="2">
        <v>116</v>
      </c>
      <c r="B192" s="41">
        <f t="shared" ca="1" si="72"/>
        <v>49451</v>
      </c>
      <c r="C192" s="24">
        <f t="shared" si="76"/>
        <v>0</v>
      </c>
      <c r="D192" s="24">
        <f t="shared" si="71"/>
        <v>0</v>
      </c>
    </row>
    <row r="193" spans="1:4" hidden="1" x14ac:dyDescent="0.25">
      <c r="A193" s="2">
        <v>117</v>
      </c>
      <c r="B193" s="41">
        <f t="shared" ca="1" si="72"/>
        <v>49482</v>
      </c>
      <c r="C193" s="24">
        <f t="shared" si="76"/>
        <v>0</v>
      </c>
      <c r="D193" s="24">
        <f t="shared" si="71"/>
        <v>0</v>
      </c>
    </row>
    <row r="194" spans="1:4" hidden="1" x14ac:dyDescent="0.25">
      <c r="A194" s="2">
        <v>118</v>
      </c>
      <c r="B194" s="41">
        <f t="shared" ca="1" si="72"/>
        <v>49512</v>
      </c>
      <c r="C194" s="24">
        <f t="shared" si="76"/>
        <v>0</v>
      </c>
      <c r="D194" s="24">
        <f t="shared" si="71"/>
        <v>0</v>
      </c>
    </row>
    <row r="195" spans="1:4" hidden="1" x14ac:dyDescent="0.25">
      <c r="A195" s="2">
        <v>119</v>
      </c>
      <c r="B195" s="41">
        <f t="shared" ca="1" si="72"/>
        <v>49543</v>
      </c>
      <c r="C195" s="24">
        <f t="shared" si="76"/>
        <v>0</v>
      </c>
      <c r="D195" s="24">
        <f t="shared" si="71"/>
        <v>0</v>
      </c>
    </row>
    <row r="196" spans="1:4" hidden="1" x14ac:dyDescent="0.25">
      <c r="A196" s="2">
        <v>120</v>
      </c>
      <c r="B196" s="41">
        <f t="shared" ca="1" si="72"/>
        <v>49574</v>
      </c>
      <c r="C196" s="24">
        <f t="shared" si="76"/>
        <v>0</v>
      </c>
      <c r="D196" s="24">
        <f t="shared" si="71"/>
        <v>0</v>
      </c>
    </row>
    <row r="197" spans="1:4" hidden="1" x14ac:dyDescent="0.25">
      <c r="A197" s="2">
        <v>121</v>
      </c>
      <c r="B197" s="41">
        <f t="shared" ca="1" si="72"/>
        <v>49604</v>
      </c>
      <c r="C197" s="29">
        <f t="shared" ref="C197:C208" si="77">M35</f>
        <v>0</v>
      </c>
      <c r="D197" s="24">
        <f t="shared" si="71"/>
        <v>0</v>
      </c>
    </row>
    <row r="198" spans="1:4" hidden="1" x14ac:dyDescent="0.25">
      <c r="A198" s="2">
        <v>122</v>
      </c>
      <c r="B198" s="41">
        <f t="shared" ca="1" si="72"/>
        <v>49635</v>
      </c>
      <c r="C198" s="29">
        <f t="shared" si="77"/>
        <v>0</v>
      </c>
      <c r="D198" s="24">
        <f t="shared" si="71"/>
        <v>0</v>
      </c>
    </row>
    <row r="199" spans="1:4" hidden="1" x14ac:dyDescent="0.25">
      <c r="A199" s="2">
        <v>123</v>
      </c>
      <c r="B199" s="41">
        <f t="shared" ca="1" si="72"/>
        <v>49665</v>
      </c>
      <c r="C199" s="29">
        <f t="shared" si="77"/>
        <v>0</v>
      </c>
      <c r="D199" s="24">
        <f t="shared" si="71"/>
        <v>0</v>
      </c>
    </row>
    <row r="200" spans="1:4" hidden="1" x14ac:dyDescent="0.25">
      <c r="A200" s="2">
        <v>124</v>
      </c>
      <c r="B200" s="41">
        <f t="shared" ca="1" si="72"/>
        <v>49696</v>
      </c>
      <c r="C200" s="29">
        <f t="shared" si="77"/>
        <v>0</v>
      </c>
      <c r="D200" s="24">
        <f t="shared" si="71"/>
        <v>0</v>
      </c>
    </row>
    <row r="201" spans="1:4" hidden="1" x14ac:dyDescent="0.25">
      <c r="A201" s="2">
        <v>125</v>
      </c>
      <c r="B201" s="41">
        <f t="shared" ca="1" si="72"/>
        <v>49727</v>
      </c>
      <c r="C201" s="29">
        <f t="shared" si="77"/>
        <v>0</v>
      </c>
      <c r="D201" s="24">
        <f t="shared" si="71"/>
        <v>0</v>
      </c>
    </row>
    <row r="202" spans="1:4" hidden="1" x14ac:dyDescent="0.25">
      <c r="A202" s="2">
        <v>126</v>
      </c>
      <c r="B202" s="41">
        <f t="shared" ca="1" si="72"/>
        <v>49756</v>
      </c>
      <c r="C202" s="29">
        <f t="shared" si="77"/>
        <v>0</v>
      </c>
      <c r="D202" s="24">
        <f t="shared" si="71"/>
        <v>0</v>
      </c>
    </row>
    <row r="203" spans="1:4" hidden="1" x14ac:dyDescent="0.25">
      <c r="A203" s="2">
        <v>127</v>
      </c>
      <c r="B203" s="41">
        <f t="shared" ca="1" si="72"/>
        <v>49787</v>
      </c>
      <c r="C203" s="29">
        <f t="shared" si="77"/>
        <v>0</v>
      </c>
      <c r="D203" s="24">
        <f t="shared" si="71"/>
        <v>0</v>
      </c>
    </row>
    <row r="204" spans="1:4" hidden="1" x14ac:dyDescent="0.25">
      <c r="A204" s="2">
        <v>128</v>
      </c>
      <c r="B204" s="41">
        <f t="shared" ca="1" si="72"/>
        <v>49817</v>
      </c>
      <c r="C204" s="29">
        <f t="shared" si="77"/>
        <v>0</v>
      </c>
      <c r="D204" s="24">
        <f t="shared" si="71"/>
        <v>0</v>
      </c>
    </row>
    <row r="205" spans="1:4" hidden="1" x14ac:dyDescent="0.25">
      <c r="A205" s="2">
        <v>129</v>
      </c>
      <c r="B205" s="41">
        <f t="shared" ca="1" si="72"/>
        <v>49848</v>
      </c>
      <c r="C205" s="29">
        <f t="shared" si="77"/>
        <v>0</v>
      </c>
      <c r="D205" s="24">
        <f t="shared" si="71"/>
        <v>0</v>
      </c>
    </row>
    <row r="206" spans="1:4" hidden="1" x14ac:dyDescent="0.25">
      <c r="A206" s="2">
        <v>130</v>
      </c>
      <c r="B206" s="41">
        <f t="shared" ca="1" si="72"/>
        <v>49878</v>
      </c>
      <c r="C206" s="29">
        <f t="shared" si="77"/>
        <v>0</v>
      </c>
      <c r="D206" s="24">
        <f t="shared" ref="D206:D269" si="78">C206-C207</f>
        <v>0</v>
      </c>
    </row>
    <row r="207" spans="1:4" hidden="1" x14ac:dyDescent="0.25">
      <c r="A207" s="2">
        <v>131</v>
      </c>
      <c r="B207" s="41">
        <f t="shared" ref="B207:B270" ca="1" si="79">EDATE(B206,1)</f>
        <v>49909</v>
      </c>
      <c r="C207" s="29">
        <f t="shared" si="77"/>
        <v>0</v>
      </c>
      <c r="D207" s="24">
        <f t="shared" si="78"/>
        <v>0</v>
      </c>
    </row>
    <row r="208" spans="1:4" hidden="1" x14ac:dyDescent="0.25">
      <c r="A208" s="2">
        <v>132</v>
      </c>
      <c r="B208" s="41">
        <f t="shared" ca="1" si="79"/>
        <v>49940</v>
      </c>
      <c r="C208" s="29">
        <f t="shared" si="77"/>
        <v>0</v>
      </c>
      <c r="D208" s="24">
        <f t="shared" si="78"/>
        <v>0</v>
      </c>
    </row>
    <row r="209" spans="1:4" hidden="1" x14ac:dyDescent="0.25">
      <c r="A209" s="2">
        <v>133</v>
      </c>
      <c r="B209" s="41">
        <f t="shared" ca="1" si="79"/>
        <v>49970</v>
      </c>
      <c r="C209" s="29">
        <f t="shared" ref="C209:C220" si="80">P35</f>
        <v>0</v>
      </c>
      <c r="D209" s="24">
        <f t="shared" si="78"/>
        <v>0</v>
      </c>
    </row>
    <row r="210" spans="1:4" hidden="1" x14ac:dyDescent="0.25">
      <c r="A210" s="2">
        <v>134</v>
      </c>
      <c r="B210" s="41">
        <f t="shared" ca="1" si="79"/>
        <v>50001</v>
      </c>
      <c r="C210" s="29">
        <f t="shared" si="80"/>
        <v>0</v>
      </c>
      <c r="D210" s="24">
        <f t="shared" si="78"/>
        <v>0</v>
      </c>
    </row>
    <row r="211" spans="1:4" hidden="1" x14ac:dyDescent="0.25">
      <c r="A211" s="2">
        <v>135</v>
      </c>
      <c r="B211" s="41">
        <f t="shared" ca="1" si="79"/>
        <v>50031</v>
      </c>
      <c r="C211" s="29">
        <f t="shared" si="80"/>
        <v>0</v>
      </c>
      <c r="D211" s="24">
        <f t="shared" si="78"/>
        <v>0</v>
      </c>
    </row>
    <row r="212" spans="1:4" hidden="1" x14ac:dyDescent="0.25">
      <c r="A212" s="2">
        <v>136</v>
      </c>
      <c r="B212" s="41">
        <f t="shared" ca="1" si="79"/>
        <v>50062</v>
      </c>
      <c r="C212" s="29">
        <f t="shared" si="80"/>
        <v>0</v>
      </c>
      <c r="D212" s="24">
        <f t="shared" si="78"/>
        <v>0</v>
      </c>
    </row>
    <row r="213" spans="1:4" hidden="1" x14ac:dyDescent="0.25">
      <c r="A213" s="2">
        <v>137</v>
      </c>
      <c r="B213" s="41">
        <f t="shared" ca="1" si="79"/>
        <v>50093</v>
      </c>
      <c r="C213" s="29">
        <f t="shared" si="80"/>
        <v>0</v>
      </c>
      <c r="D213" s="24">
        <f t="shared" si="78"/>
        <v>0</v>
      </c>
    </row>
    <row r="214" spans="1:4" hidden="1" x14ac:dyDescent="0.25">
      <c r="A214" s="2">
        <v>138</v>
      </c>
      <c r="B214" s="41">
        <f t="shared" ca="1" si="79"/>
        <v>50121</v>
      </c>
      <c r="C214" s="29">
        <f t="shared" si="80"/>
        <v>0</v>
      </c>
      <c r="D214" s="24">
        <f t="shared" si="78"/>
        <v>0</v>
      </c>
    </row>
    <row r="215" spans="1:4" hidden="1" x14ac:dyDescent="0.25">
      <c r="A215" s="2">
        <v>139</v>
      </c>
      <c r="B215" s="41">
        <f t="shared" ca="1" si="79"/>
        <v>50152</v>
      </c>
      <c r="C215" s="29">
        <f t="shared" si="80"/>
        <v>0</v>
      </c>
      <c r="D215" s="24">
        <f t="shared" si="78"/>
        <v>0</v>
      </c>
    </row>
    <row r="216" spans="1:4" hidden="1" x14ac:dyDescent="0.25">
      <c r="A216" s="2">
        <v>140</v>
      </c>
      <c r="B216" s="41">
        <f t="shared" ca="1" si="79"/>
        <v>50182</v>
      </c>
      <c r="C216" s="29">
        <f t="shared" si="80"/>
        <v>0</v>
      </c>
      <c r="D216" s="24">
        <f t="shared" si="78"/>
        <v>0</v>
      </c>
    </row>
    <row r="217" spans="1:4" hidden="1" x14ac:dyDescent="0.25">
      <c r="A217" s="2">
        <v>141</v>
      </c>
      <c r="B217" s="41">
        <f t="shared" ca="1" si="79"/>
        <v>50213</v>
      </c>
      <c r="C217" s="29">
        <f t="shared" si="80"/>
        <v>0</v>
      </c>
      <c r="D217" s="24">
        <f t="shared" si="78"/>
        <v>0</v>
      </c>
    </row>
    <row r="218" spans="1:4" hidden="1" x14ac:dyDescent="0.25">
      <c r="A218" s="2">
        <v>142</v>
      </c>
      <c r="B218" s="41">
        <f t="shared" ca="1" si="79"/>
        <v>50243</v>
      </c>
      <c r="C218" s="29">
        <f t="shared" si="80"/>
        <v>0</v>
      </c>
      <c r="D218" s="24">
        <f t="shared" si="78"/>
        <v>0</v>
      </c>
    </row>
    <row r="219" spans="1:4" hidden="1" x14ac:dyDescent="0.25">
      <c r="A219" s="2">
        <v>143</v>
      </c>
      <c r="B219" s="41">
        <f t="shared" ca="1" si="79"/>
        <v>50274</v>
      </c>
      <c r="C219" s="29">
        <f t="shared" si="80"/>
        <v>0</v>
      </c>
      <c r="D219" s="24">
        <f t="shared" si="78"/>
        <v>0</v>
      </c>
    </row>
    <row r="220" spans="1:4" hidden="1" x14ac:dyDescent="0.25">
      <c r="A220" s="2">
        <v>144</v>
      </c>
      <c r="B220" s="41">
        <f t="shared" ca="1" si="79"/>
        <v>50305</v>
      </c>
      <c r="C220" s="29">
        <f t="shared" si="80"/>
        <v>0</v>
      </c>
      <c r="D220" s="24">
        <f t="shared" si="78"/>
        <v>0</v>
      </c>
    </row>
    <row r="221" spans="1:4" hidden="1" x14ac:dyDescent="0.25">
      <c r="A221" s="2">
        <v>145</v>
      </c>
      <c r="B221" s="41">
        <f t="shared" ca="1" si="79"/>
        <v>50335</v>
      </c>
      <c r="C221" s="29">
        <f t="shared" ref="C221:C232" si="81">S35</f>
        <v>0</v>
      </c>
      <c r="D221" s="24">
        <f t="shared" si="78"/>
        <v>0</v>
      </c>
    </row>
    <row r="222" spans="1:4" hidden="1" x14ac:dyDescent="0.25">
      <c r="A222" s="2">
        <v>146</v>
      </c>
      <c r="B222" s="41">
        <f t="shared" ca="1" si="79"/>
        <v>50366</v>
      </c>
      <c r="C222" s="29">
        <f t="shared" si="81"/>
        <v>0</v>
      </c>
      <c r="D222" s="24">
        <f t="shared" si="78"/>
        <v>0</v>
      </c>
    </row>
    <row r="223" spans="1:4" hidden="1" x14ac:dyDescent="0.25">
      <c r="A223" s="2">
        <v>147</v>
      </c>
      <c r="B223" s="41">
        <f t="shared" ca="1" si="79"/>
        <v>50396</v>
      </c>
      <c r="C223" s="29">
        <f t="shared" si="81"/>
        <v>0</v>
      </c>
      <c r="D223" s="24">
        <f t="shared" si="78"/>
        <v>0</v>
      </c>
    </row>
    <row r="224" spans="1:4" hidden="1" x14ac:dyDescent="0.25">
      <c r="A224" s="2">
        <v>148</v>
      </c>
      <c r="B224" s="41">
        <f t="shared" ca="1" si="79"/>
        <v>50427</v>
      </c>
      <c r="C224" s="29">
        <f t="shared" si="81"/>
        <v>0</v>
      </c>
      <c r="D224" s="24">
        <f t="shared" si="78"/>
        <v>0</v>
      </c>
    </row>
    <row r="225" spans="1:4" hidden="1" x14ac:dyDescent="0.25">
      <c r="A225" s="2">
        <v>149</v>
      </c>
      <c r="B225" s="41">
        <f t="shared" ca="1" si="79"/>
        <v>50458</v>
      </c>
      <c r="C225" s="29">
        <f t="shared" si="81"/>
        <v>0</v>
      </c>
      <c r="D225" s="24">
        <f t="shared" si="78"/>
        <v>0</v>
      </c>
    </row>
    <row r="226" spans="1:4" hidden="1" x14ac:dyDescent="0.25">
      <c r="A226" s="2">
        <v>150</v>
      </c>
      <c r="B226" s="41">
        <f t="shared" ca="1" si="79"/>
        <v>50486</v>
      </c>
      <c r="C226" s="29">
        <f t="shared" si="81"/>
        <v>0</v>
      </c>
      <c r="D226" s="24">
        <f t="shared" si="78"/>
        <v>0</v>
      </c>
    </row>
    <row r="227" spans="1:4" hidden="1" x14ac:dyDescent="0.25">
      <c r="A227" s="2">
        <v>151</v>
      </c>
      <c r="B227" s="41">
        <f t="shared" ca="1" si="79"/>
        <v>50517</v>
      </c>
      <c r="C227" s="29">
        <f t="shared" si="81"/>
        <v>0</v>
      </c>
      <c r="D227" s="24">
        <f t="shared" si="78"/>
        <v>0</v>
      </c>
    </row>
    <row r="228" spans="1:4" hidden="1" x14ac:dyDescent="0.25">
      <c r="A228" s="2">
        <v>152</v>
      </c>
      <c r="B228" s="41">
        <f t="shared" ca="1" si="79"/>
        <v>50547</v>
      </c>
      <c r="C228" s="29">
        <f t="shared" si="81"/>
        <v>0</v>
      </c>
      <c r="D228" s="24">
        <f t="shared" si="78"/>
        <v>0</v>
      </c>
    </row>
    <row r="229" spans="1:4" hidden="1" x14ac:dyDescent="0.25">
      <c r="A229" s="2">
        <v>153</v>
      </c>
      <c r="B229" s="41">
        <f t="shared" ca="1" si="79"/>
        <v>50578</v>
      </c>
      <c r="C229" s="29">
        <f t="shared" si="81"/>
        <v>0</v>
      </c>
      <c r="D229" s="24">
        <f t="shared" si="78"/>
        <v>0</v>
      </c>
    </row>
    <row r="230" spans="1:4" hidden="1" x14ac:dyDescent="0.25">
      <c r="A230" s="2">
        <v>154</v>
      </c>
      <c r="B230" s="41">
        <f t="shared" ca="1" si="79"/>
        <v>50608</v>
      </c>
      <c r="C230" s="29">
        <f t="shared" si="81"/>
        <v>0</v>
      </c>
      <c r="D230" s="24">
        <f t="shared" si="78"/>
        <v>0</v>
      </c>
    </row>
    <row r="231" spans="1:4" hidden="1" x14ac:dyDescent="0.25">
      <c r="A231" s="2">
        <v>155</v>
      </c>
      <c r="B231" s="41">
        <f t="shared" ca="1" si="79"/>
        <v>50639</v>
      </c>
      <c r="C231" s="29">
        <f t="shared" si="81"/>
        <v>0</v>
      </c>
      <c r="D231" s="24">
        <f t="shared" si="78"/>
        <v>0</v>
      </c>
    </row>
    <row r="232" spans="1:4" hidden="1" x14ac:dyDescent="0.25">
      <c r="A232" s="2">
        <v>156</v>
      </c>
      <c r="B232" s="41">
        <f t="shared" ca="1" si="79"/>
        <v>50670</v>
      </c>
      <c r="C232" s="29">
        <f t="shared" si="81"/>
        <v>0</v>
      </c>
      <c r="D232" s="24">
        <f t="shared" si="78"/>
        <v>0</v>
      </c>
    </row>
    <row r="233" spans="1:4" hidden="1" x14ac:dyDescent="0.25">
      <c r="A233" s="2">
        <v>157</v>
      </c>
      <c r="B233" s="41">
        <f t="shared" ca="1" si="79"/>
        <v>50700</v>
      </c>
      <c r="C233" s="29">
        <f t="shared" ref="C233:C244" si="82">V35</f>
        <v>0</v>
      </c>
      <c r="D233" s="24">
        <f t="shared" si="78"/>
        <v>0</v>
      </c>
    </row>
    <row r="234" spans="1:4" hidden="1" x14ac:dyDescent="0.25">
      <c r="A234" s="2">
        <v>158</v>
      </c>
      <c r="B234" s="41">
        <f t="shared" ca="1" si="79"/>
        <v>50731</v>
      </c>
      <c r="C234" s="29">
        <f t="shared" si="82"/>
        <v>0</v>
      </c>
      <c r="D234" s="24">
        <f t="shared" si="78"/>
        <v>0</v>
      </c>
    </row>
    <row r="235" spans="1:4" hidden="1" x14ac:dyDescent="0.25">
      <c r="A235" s="2">
        <v>159</v>
      </c>
      <c r="B235" s="41">
        <f t="shared" ca="1" si="79"/>
        <v>50761</v>
      </c>
      <c r="C235" s="29">
        <f t="shared" si="82"/>
        <v>0</v>
      </c>
      <c r="D235" s="24">
        <f t="shared" si="78"/>
        <v>0</v>
      </c>
    </row>
    <row r="236" spans="1:4" hidden="1" x14ac:dyDescent="0.25">
      <c r="A236" s="2">
        <v>160</v>
      </c>
      <c r="B236" s="41">
        <f t="shared" ca="1" si="79"/>
        <v>50792</v>
      </c>
      <c r="C236" s="29">
        <f t="shared" si="82"/>
        <v>0</v>
      </c>
      <c r="D236" s="24">
        <f t="shared" si="78"/>
        <v>0</v>
      </c>
    </row>
    <row r="237" spans="1:4" hidden="1" x14ac:dyDescent="0.25">
      <c r="A237" s="2">
        <v>161</v>
      </c>
      <c r="B237" s="41">
        <f t="shared" ca="1" si="79"/>
        <v>50823</v>
      </c>
      <c r="C237" s="29">
        <f t="shared" si="82"/>
        <v>0</v>
      </c>
      <c r="D237" s="24">
        <f t="shared" si="78"/>
        <v>0</v>
      </c>
    </row>
    <row r="238" spans="1:4" hidden="1" x14ac:dyDescent="0.25">
      <c r="A238" s="2">
        <v>162</v>
      </c>
      <c r="B238" s="41">
        <f t="shared" ca="1" si="79"/>
        <v>50851</v>
      </c>
      <c r="C238" s="29">
        <f t="shared" si="82"/>
        <v>0</v>
      </c>
      <c r="D238" s="24">
        <f t="shared" si="78"/>
        <v>0</v>
      </c>
    </row>
    <row r="239" spans="1:4" hidden="1" x14ac:dyDescent="0.25">
      <c r="A239" s="2">
        <v>163</v>
      </c>
      <c r="B239" s="41">
        <f t="shared" ca="1" si="79"/>
        <v>50882</v>
      </c>
      <c r="C239" s="29">
        <f t="shared" si="82"/>
        <v>0</v>
      </c>
      <c r="D239" s="24">
        <f t="shared" si="78"/>
        <v>0</v>
      </c>
    </row>
    <row r="240" spans="1:4" hidden="1" x14ac:dyDescent="0.25">
      <c r="A240" s="2">
        <v>164</v>
      </c>
      <c r="B240" s="41">
        <f t="shared" ca="1" si="79"/>
        <v>50912</v>
      </c>
      <c r="C240" s="29">
        <f t="shared" si="82"/>
        <v>0</v>
      </c>
      <c r="D240" s="24">
        <f t="shared" si="78"/>
        <v>0</v>
      </c>
    </row>
    <row r="241" spans="1:4" hidden="1" x14ac:dyDescent="0.25">
      <c r="A241" s="2">
        <v>165</v>
      </c>
      <c r="B241" s="41">
        <f t="shared" ca="1" si="79"/>
        <v>50943</v>
      </c>
      <c r="C241" s="29">
        <f t="shared" si="82"/>
        <v>0</v>
      </c>
      <c r="D241" s="24">
        <f t="shared" si="78"/>
        <v>0</v>
      </c>
    </row>
    <row r="242" spans="1:4" hidden="1" x14ac:dyDescent="0.25">
      <c r="A242" s="2">
        <v>166</v>
      </c>
      <c r="B242" s="41">
        <f t="shared" ca="1" si="79"/>
        <v>50973</v>
      </c>
      <c r="C242" s="29">
        <f t="shared" si="82"/>
        <v>0</v>
      </c>
      <c r="D242" s="24">
        <f t="shared" si="78"/>
        <v>0</v>
      </c>
    </row>
    <row r="243" spans="1:4" hidden="1" x14ac:dyDescent="0.25">
      <c r="A243" s="2">
        <v>167</v>
      </c>
      <c r="B243" s="41">
        <f t="shared" ca="1" si="79"/>
        <v>51004</v>
      </c>
      <c r="C243" s="29">
        <f t="shared" si="82"/>
        <v>0</v>
      </c>
      <c r="D243" s="24">
        <f t="shared" si="78"/>
        <v>0</v>
      </c>
    </row>
    <row r="244" spans="1:4" hidden="1" x14ac:dyDescent="0.25">
      <c r="A244" s="2">
        <v>168</v>
      </c>
      <c r="B244" s="41">
        <f t="shared" ca="1" si="79"/>
        <v>51035</v>
      </c>
      <c r="C244" s="29">
        <f t="shared" si="82"/>
        <v>0</v>
      </c>
      <c r="D244" s="24">
        <f t="shared" si="78"/>
        <v>0</v>
      </c>
    </row>
    <row r="245" spans="1:4" hidden="1" x14ac:dyDescent="0.25">
      <c r="A245" s="2">
        <v>169</v>
      </c>
      <c r="B245" s="41">
        <f t="shared" ca="1" si="79"/>
        <v>51065</v>
      </c>
      <c r="C245" s="29">
        <f t="shared" ref="C245:C256" si="83">D50</f>
        <v>0</v>
      </c>
      <c r="D245" s="24">
        <f t="shared" si="78"/>
        <v>0</v>
      </c>
    </row>
    <row r="246" spans="1:4" hidden="1" x14ac:dyDescent="0.25">
      <c r="A246" s="2">
        <v>170</v>
      </c>
      <c r="B246" s="41">
        <f t="shared" ca="1" si="79"/>
        <v>51096</v>
      </c>
      <c r="C246" s="29">
        <f t="shared" si="83"/>
        <v>0</v>
      </c>
      <c r="D246" s="24">
        <f t="shared" si="78"/>
        <v>0</v>
      </c>
    </row>
    <row r="247" spans="1:4" hidden="1" x14ac:dyDescent="0.25">
      <c r="A247" s="2">
        <v>171</v>
      </c>
      <c r="B247" s="41">
        <f t="shared" ca="1" si="79"/>
        <v>51126</v>
      </c>
      <c r="C247" s="29">
        <f t="shared" si="83"/>
        <v>0</v>
      </c>
      <c r="D247" s="24">
        <f t="shared" si="78"/>
        <v>0</v>
      </c>
    </row>
    <row r="248" spans="1:4" hidden="1" x14ac:dyDescent="0.25">
      <c r="A248" s="2">
        <v>172</v>
      </c>
      <c r="B248" s="41">
        <f t="shared" ca="1" si="79"/>
        <v>51157</v>
      </c>
      <c r="C248" s="29">
        <f t="shared" si="83"/>
        <v>0</v>
      </c>
      <c r="D248" s="24">
        <f t="shared" si="78"/>
        <v>0</v>
      </c>
    </row>
    <row r="249" spans="1:4" hidden="1" x14ac:dyDescent="0.25">
      <c r="A249" s="2">
        <v>173</v>
      </c>
      <c r="B249" s="41">
        <f t="shared" ca="1" si="79"/>
        <v>51188</v>
      </c>
      <c r="C249" s="29">
        <f t="shared" si="83"/>
        <v>0</v>
      </c>
      <c r="D249" s="24">
        <f t="shared" si="78"/>
        <v>0</v>
      </c>
    </row>
    <row r="250" spans="1:4" hidden="1" x14ac:dyDescent="0.25">
      <c r="A250" s="2">
        <v>174</v>
      </c>
      <c r="B250" s="41">
        <f t="shared" ca="1" si="79"/>
        <v>51217</v>
      </c>
      <c r="C250" s="29">
        <f t="shared" si="83"/>
        <v>0</v>
      </c>
      <c r="D250" s="24">
        <f t="shared" si="78"/>
        <v>0</v>
      </c>
    </row>
    <row r="251" spans="1:4" hidden="1" x14ac:dyDescent="0.25">
      <c r="A251" s="2">
        <v>175</v>
      </c>
      <c r="B251" s="41">
        <f t="shared" ca="1" si="79"/>
        <v>51248</v>
      </c>
      <c r="C251" s="29">
        <f t="shared" si="83"/>
        <v>0</v>
      </c>
      <c r="D251" s="24">
        <f t="shared" si="78"/>
        <v>0</v>
      </c>
    </row>
    <row r="252" spans="1:4" hidden="1" x14ac:dyDescent="0.25">
      <c r="A252" s="2">
        <v>176</v>
      </c>
      <c r="B252" s="41">
        <f t="shared" ca="1" si="79"/>
        <v>51278</v>
      </c>
      <c r="C252" s="29">
        <f t="shared" si="83"/>
        <v>0</v>
      </c>
      <c r="D252" s="24">
        <f t="shared" si="78"/>
        <v>0</v>
      </c>
    </row>
    <row r="253" spans="1:4" hidden="1" x14ac:dyDescent="0.25">
      <c r="A253" s="2">
        <v>177</v>
      </c>
      <c r="B253" s="41">
        <f t="shared" ca="1" si="79"/>
        <v>51309</v>
      </c>
      <c r="C253" s="29">
        <f t="shared" si="83"/>
        <v>0</v>
      </c>
      <c r="D253" s="24">
        <f t="shared" si="78"/>
        <v>0</v>
      </c>
    </row>
    <row r="254" spans="1:4" hidden="1" x14ac:dyDescent="0.25">
      <c r="A254" s="2">
        <v>178</v>
      </c>
      <c r="B254" s="41">
        <f t="shared" ca="1" si="79"/>
        <v>51339</v>
      </c>
      <c r="C254" s="29">
        <f t="shared" si="83"/>
        <v>0</v>
      </c>
      <c r="D254" s="24">
        <f t="shared" si="78"/>
        <v>0</v>
      </c>
    </row>
    <row r="255" spans="1:4" hidden="1" x14ac:dyDescent="0.25">
      <c r="A255" s="2">
        <v>179</v>
      </c>
      <c r="B255" s="41">
        <f t="shared" ca="1" si="79"/>
        <v>51370</v>
      </c>
      <c r="C255" s="29">
        <f t="shared" si="83"/>
        <v>0</v>
      </c>
      <c r="D255" s="24">
        <f t="shared" si="78"/>
        <v>0</v>
      </c>
    </row>
    <row r="256" spans="1:4" hidden="1" x14ac:dyDescent="0.25">
      <c r="A256" s="2">
        <v>180</v>
      </c>
      <c r="B256" s="41">
        <f t="shared" ca="1" si="79"/>
        <v>51401</v>
      </c>
      <c r="C256" s="29">
        <f t="shared" si="83"/>
        <v>0</v>
      </c>
      <c r="D256" s="24">
        <f t="shared" si="78"/>
        <v>0</v>
      </c>
    </row>
    <row r="257" spans="1:4" hidden="1" x14ac:dyDescent="0.25">
      <c r="A257" s="2">
        <v>181</v>
      </c>
      <c r="B257" s="41">
        <f t="shared" ca="1" si="79"/>
        <v>51431</v>
      </c>
      <c r="C257" s="29">
        <f t="shared" ref="C257:C268" si="84">G50</f>
        <v>0</v>
      </c>
      <c r="D257" s="24">
        <f t="shared" si="78"/>
        <v>0</v>
      </c>
    </row>
    <row r="258" spans="1:4" hidden="1" x14ac:dyDescent="0.25">
      <c r="A258" s="2">
        <v>182</v>
      </c>
      <c r="B258" s="41">
        <f t="shared" ca="1" si="79"/>
        <v>51462</v>
      </c>
      <c r="C258" s="29">
        <f t="shared" si="84"/>
        <v>0</v>
      </c>
      <c r="D258" s="24">
        <f t="shared" si="78"/>
        <v>0</v>
      </c>
    </row>
    <row r="259" spans="1:4" hidden="1" x14ac:dyDescent="0.25">
      <c r="A259" s="2">
        <v>183</v>
      </c>
      <c r="B259" s="41">
        <f t="shared" ca="1" si="79"/>
        <v>51492</v>
      </c>
      <c r="C259" s="29">
        <f t="shared" si="84"/>
        <v>0</v>
      </c>
      <c r="D259" s="24">
        <f t="shared" si="78"/>
        <v>0</v>
      </c>
    </row>
    <row r="260" spans="1:4" hidden="1" x14ac:dyDescent="0.25">
      <c r="A260" s="2">
        <v>184</v>
      </c>
      <c r="B260" s="41">
        <f t="shared" ca="1" si="79"/>
        <v>51523</v>
      </c>
      <c r="C260" s="29">
        <f t="shared" si="84"/>
        <v>0</v>
      </c>
      <c r="D260" s="24">
        <f t="shared" si="78"/>
        <v>0</v>
      </c>
    </row>
    <row r="261" spans="1:4" hidden="1" x14ac:dyDescent="0.25">
      <c r="A261" s="2">
        <v>185</v>
      </c>
      <c r="B261" s="41">
        <f t="shared" ca="1" si="79"/>
        <v>51554</v>
      </c>
      <c r="C261" s="29">
        <f t="shared" si="84"/>
        <v>0</v>
      </c>
      <c r="D261" s="24">
        <f t="shared" si="78"/>
        <v>0</v>
      </c>
    </row>
    <row r="262" spans="1:4" hidden="1" x14ac:dyDescent="0.25">
      <c r="A262" s="2">
        <v>186</v>
      </c>
      <c r="B262" s="41">
        <f t="shared" ca="1" si="79"/>
        <v>51582</v>
      </c>
      <c r="C262" s="29">
        <f t="shared" si="84"/>
        <v>0</v>
      </c>
      <c r="D262" s="24">
        <f t="shared" si="78"/>
        <v>0</v>
      </c>
    </row>
    <row r="263" spans="1:4" hidden="1" x14ac:dyDescent="0.25">
      <c r="A263" s="2">
        <v>187</v>
      </c>
      <c r="B263" s="41">
        <f t="shared" ca="1" si="79"/>
        <v>51613</v>
      </c>
      <c r="C263" s="29">
        <f t="shared" si="84"/>
        <v>0</v>
      </c>
      <c r="D263" s="24">
        <f t="shared" si="78"/>
        <v>0</v>
      </c>
    </row>
    <row r="264" spans="1:4" hidden="1" x14ac:dyDescent="0.25">
      <c r="A264" s="2">
        <v>188</v>
      </c>
      <c r="B264" s="41">
        <f t="shared" ca="1" si="79"/>
        <v>51643</v>
      </c>
      <c r="C264" s="29">
        <f t="shared" si="84"/>
        <v>0</v>
      </c>
      <c r="D264" s="24">
        <f t="shared" si="78"/>
        <v>0</v>
      </c>
    </row>
    <row r="265" spans="1:4" hidden="1" x14ac:dyDescent="0.25">
      <c r="A265" s="2">
        <v>189</v>
      </c>
      <c r="B265" s="41">
        <f t="shared" ca="1" si="79"/>
        <v>51674</v>
      </c>
      <c r="C265" s="29">
        <f t="shared" si="84"/>
        <v>0</v>
      </c>
      <c r="D265" s="24">
        <f t="shared" si="78"/>
        <v>0</v>
      </c>
    </row>
    <row r="266" spans="1:4" hidden="1" x14ac:dyDescent="0.25">
      <c r="A266" s="2">
        <v>190</v>
      </c>
      <c r="B266" s="41">
        <f t="shared" ca="1" si="79"/>
        <v>51704</v>
      </c>
      <c r="C266" s="29">
        <f t="shared" si="84"/>
        <v>0</v>
      </c>
      <c r="D266" s="24">
        <f t="shared" si="78"/>
        <v>0</v>
      </c>
    </row>
    <row r="267" spans="1:4" hidden="1" x14ac:dyDescent="0.25">
      <c r="A267" s="2">
        <v>191</v>
      </c>
      <c r="B267" s="41">
        <f t="shared" ca="1" si="79"/>
        <v>51735</v>
      </c>
      <c r="C267" s="29">
        <f t="shared" si="84"/>
        <v>0</v>
      </c>
      <c r="D267" s="24">
        <f t="shared" si="78"/>
        <v>0</v>
      </c>
    </row>
    <row r="268" spans="1:4" hidden="1" x14ac:dyDescent="0.25">
      <c r="A268" s="2">
        <v>192</v>
      </c>
      <c r="B268" s="41">
        <f t="shared" ca="1" si="79"/>
        <v>51766</v>
      </c>
      <c r="C268" s="29">
        <f t="shared" si="84"/>
        <v>0</v>
      </c>
      <c r="D268" s="24">
        <f t="shared" si="78"/>
        <v>0</v>
      </c>
    </row>
    <row r="269" spans="1:4" hidden="1" x14ac:dyDescent="0.25">
      <c r="A269" s="2">
        <v>193</v>
      </c>
      <c r="B269" s="41">
        <f t="shared" ca="1" si="79"/>
        <v>51796</v>
      </c>
      <c r="C269" s="29">
        <f t="shared" ref="C269:C280" si="85">J50</f>
        <v>0</v>
      </c>
      <c r="D269" s="24">
        <f t="shared" si="78"/>
        <v>0</v>
      </c>
    </row>
    <row r="270" spans="1:4" hidden="1" x14ac:dyDescent="0.25">
      <c r="A270" s="2">
        <v>194</v>
      </c>
      <c r="B270" s="41">
        <f t="shared" ca="1" si="79"/>
        <v>51827</v>
      </c>
      <c r="C270" s="29">
        <f t="shared" si="85"/>
        <v>0</v>
      </c>
      <c r="D270" s="24">
        <f t="shared" ref="D270:D316" si="86">C270-C271</f>
        <v>0</v>
      </c>
    </row>
    <row r="271" spans="1:4" hidden="1" x14ac:dyDescent="0.25">
      <c r="A271" s="2">
        <v>195</v>
      </c>
      <c r="B271" s="41">
        <f t="shared" ref="B271:B316" ca="1" si="87">EDATE(B270,1)</f>
        <v>51857</v>
      </c>
      <c r="C271" s="29">
        <f t="shared" si="85"/>
        <v>0</v>
      </c>
      <c r="D271" s="24">
        <f t="shared" si="86"/>
        <v>0</v>
      </c>
    </row>
    <row r="272" spans="1:4" hidden="1" x14ac:dyDescent="0.25">
      <c r="A272" s="2">
        <v>196</v>
      </c>
      <c r="B272" s="41">
        <f t="shared" ca="1" si="87"/>
        <v>51888</v>
      </c>
      <c r="C272" s="29">
        <f t="shared" si="85"/>
        <v>0</v>
      </c>
      <c r="D272" s="24">
        <f t="shared" si="86"/>
        <v>0</v>
      </c>
    </row>
    <row r="273" spans="1:4" hidden="1" x14ac:dyDescent="0.25">
      <c r="A273" s="2">
        <v>197</v>
      </c>
      <c r="B273" s="41">
        <f t="shared" ca="1" si="87"/>
        <v>51919</v>
      </c>
      <c r="C273" s="29">
        <f t="shared" si="85"/>
        <v>0</v>
      </c>
      <c r="D273" s="24">
        <f t="shared" si="86"/>
        <v>0</v>
      </c>
    </row>
    <row r="274" spans="1:4" hidden="1" x14ac:dyDescent="0.25">
      <c r="A274" s="2">
        <v>198</v>
      </c>
      <c r="B274" s="41">
        <f t="shared" ca="1" si="87"/>
        <v>51947</v>
      </c>
      <c r="C274" s="29">
        <f t="shared" si="85"/>
        <v>0</v>
      </c>
      <c r="D274" s="24">
        <f t="shared" si="86"/>
        <v>0</v>
      </c>
    </row>
    <row r="275" spans="1:4" hidden="1" x14ac:dyDescent="0.25">
      <c r="A275" s="2">
        <v>199</v>
      </c>
      <c r="B275" s="41">
        <f t="shared" ca="1" si="87"/>
        <v>51978</v>
      </c>
      <c r="C275" s="29">
        <f t="shared" si="85"/>
        <v>0</v>
      </c>
      <c r="D275" s="24">
        <f t="shared" si="86"/>
        <v>0</v>
      </c>
    </row>
    <row r="276" spans="1:4" hidden="1" x14ac:dyDescent="0.25">
      <c r="A276" s="2">
        <v>200</v>
      </c>
      <c r="B276" s="41">
        <f t="shared" ca="1" si="87"/>
        <v>52008</v>
      </c>
      <c r="C276" s="29">
        <f t="shared" si="85"/>
        <v>0</v>
      </c>
      <c r="D276" s="24">
        <f t="shared" si="86"/>
        <v>0</v>
      </c>
    </row>
    <row r="277" spans="1:4" hidden="1" x14ac:dyDescent="0.25">
      <c r="A277" s="2">
        <v>201</v>
      </c>
      <c r="B277" s="41">
        <f t="shared" ca="1" si="87"/>
        <v>52039</v>
      </c>
      <c r="C277" s="29">
        <f t="shared" si="85"/>
        <v>0</v>
      </c>
      <c r="D277" s="24">
        <f t="shared" si="86"/>
        <v>0</v>
      </c>
    </row>
    <row r="278" spans="1:4" hidden="1" x14ac:dyDescent="0.25">
      <c r="A278" s="2">
        <v>202</v>
      </c>
      <c r="B278" s="41">
        <f t="shared" ca="1" si="87"/>
        <v>52069</v>
      </c>
      <c r="C278" s="29">
        <f t="shared" si="85"/>
        <v>0</v>
      </c>
      <c r="D278" s="24">
        <f t="shared" si="86"/>
        <v>0</v>
      </c>
    </row>
    <row r="279" spans="1:4" hidden="1" x14ac:dyDescent="0.25">
      <c r="A279" s="2">
        <v>203</v>
      </c>
      <c r="B279" s="41">
        <f t="shared" ca="1" si="87"/>
        <v>52100</v>
      </c>
      <c r="C279" s="29">
        <f t="shared" si="85"/>
        <v>0</v>
      </c>
      <c r="D279" s="24">
        <f t="shared" si="86"/>
        <v>0</v>
      </c>
    </row>
    <row r="280" spans="1:4" hidden="1" x14ac:dyDescent="0.25">
      <c r="A280" s="2">
        <v>204</v>
      </c>
      <c r="B280" s="41">
        <f t="shared" ca="1" si="87"/>
        <v>52131</v>
      </c>
      <c r="C280" s="29">
        <f t="shared" si="85"/>
        <v>0</v>
      </c>
      <c r="D280" s="24">
        <f t="shared" si="86"/>
        <v>0</v>
      </c>
    </row>
    <row r="281" spans="1:4" hidden="1" x14ac:dyDescent="0.25">
      <c r="A281" s="2">
        <v>205</v>
      </c>
      <c r="B281" s="41">
        <f t="shared" ca="1" si="87"/>
        <v>52161</v>
      </c>
      <c r="C281" s="29">
        <f>M50</f>
        <v>0</v>
      </c>
      <c r="D281" s="24">
        <f t="shared" si="86"/>
        <v>0</v>
      </c>
    </row>
    <row r="282" spans="1:4" hidden="1" x14ac:dyDescent="0.25">
      <c r="A282" s="2">
        <v>206</v>
      </c>
      <c r="B282" s="41">
        <f t="shared" ca="1" si="87"/>
        <v>52192</v>
      </c>
      <c r="C282" s="29">
        <f t="shared" ref="C282:C292" si="88">M51</f>
        <v>0</v>
      </c>
      <c r="D282" s="24">
        <f t="shared" si="86"/>
        <v>0</v>
      </c>
    </row>
    <row r="283" spans="1:4" hidden="1" x14ac:dyDescent="0.25">
      <c r="A283" s="2">
        <v>207</v>
      </c>
      <c r="B283" s="41">
        <f t="shared" ca="1" si="87"/>
        <v>52222</v>
      </c>
      <c r="C283" s="29">
        <f t="shared" si="88"/>
        <v>0</v>
      </c>
      <c r="D283" s="24">
        <f t="shared" si="86"/>
        <v>0</v>
      </c>
    </row>
    <row r="284" spans="1:4" hidden="1" x14ac:dyDescent="0.25">
      <c r="A284" s="2">
        <v>208</v>
      </c>
      <c r="B284" s="41">
        <f t="shared" ca="1" si="87"/>
        <v>52253</v>
      </c>
      <c r="C284" s="29">
        <f t="shared" si="88"/>
        <v>0</v>
      </c>
      <c r="D284" s="24">
        <f t="shared" si="86"/>
        <v>0</v>
      </c>
    </row>
    <row r="285" spans="1:4" hidden="1" x14ac:dyDescent="0.25">
      <c r="A285" s="2">
        <v>209</v>
      </c>
      <c r="B285" s="41">
        <f t="shared" ca="1" si="87"/>
        <v>52284</v>
      </c>
      <c r="C285" s="29">
        <f t="shared" si="88"/>
        <v>0</v>
      </c>
      <c r="D285" s="24">
        <f t="shared" si="86"/>
        <v>0</v>
      </c>
    </row>
    <row r="286" spans="1:4" hidden="1" x14ac:dyDescent="0.25">
      <c r="A286" s="2">
        <v>210</v>
      </c>
      <c r="B286" s="41">
        <f t="shared" ca="1" si="87"/>
        <v>52312</v>
      </c>
      <c r="C286" s="29">
        <f t="shared" si="88"/>
        <v>0</v>
      </c>
      <c r="D286" s="24">
        <f t="shared" si="86"/>
        <v>0</v>
      </c>
    </row>
    <row r="287" spans="1:4" hidden="1" x14ac:dyDescent="0.25">
      <c r="A287" s="2">
        <v>211</v>
      </c>
      <c r="B287" s="41">
        <f t="shared" ca="1" si="87"/>
        <v>52343</v>
      </c>
      <c r="C287" s="29">
        <f t="shared" si="88"/>
        <v>0</v>
      </c>
      <c r="D287" s="24">
        <f t="shared" si="86"/>
        <v>0</v>
      </c>
    </row>
    <row r="288" spans="1:4" hidden="1" x14ac:dyDescent="0.25">
      <c r="A288" s="2">
        <v>212</v>
      </c>
      <c r="B288" s="41">
        <f t="shared" ca="1" si="87"/>
        <v>52373</v>
      </c>
      <c r="C288" s="29">
        <f t="shared" si="88"/>
        <v>0</v>
      </c>
      <c r="D288" s="24">
        <f t="shared" si="86"/>
        <v>0</v>
      </c>
    </row>
    <row r="289" spans="1:4" hidden="1" x14ac:dyDescent="0.25">
      <c r="A289" s="2">
        <v>213</v>
      </c>
      <c r="B289" s="41">
        <f t="shared" ca="1" si="87"/>
        <v>52404</v>
      </c>
      <c r="C289" s="29">
        <f t="shared" si="88"/>
        <v>0</v>
      </c>
      <c r="D289" s="24">
        <f t="shared" si="86"/>
        <v>0</v>
      </c>
    </row>
    <row r="290" spans="1:4" hidden="1" x14ac:dyDescent="0.25">
      <c r="A290" s="2">
        <v>214</v>
      </c>
      <c r="B290" s="41">
        <f t="shared" ca="1" si="87"/>
        <v>52434</v>
      </c>
      <c r="C290" s="29">
        <f t="shared" si="88"/>
        <v>0</v>
      </c>
      <c r="D290" s="24">
        <f t="shared" si="86"/>
        <v>0</v>
      </c>
    </row>
    <row r="291" spans="1:4" hidden="1" x14ac:dyDescent="0.25">
      <c r="A291" s="2">
        <v>215</v>
      </c>
      <c r="B291" s="41">
        <f t="shared" ca="1" si="87"/>
        <v>52465</v>
      </c>
      <c r="C291" s="29">
        <f t="shared" si="88"/>
        <v>0</v>
      </c>
      <c r="D291" s="24">
        <f t="shared" si="86"/>
        <v>0</v>
      </c>
    </row>
    <row r="292" spans="1:4" hidden="1" x14ac:dyDescent="0.25">
      <c r="A292" s="2">
        <v>216</v>
      </c>
      <c r="B292" s="41">
        <f t="shared" ca="1" si="87"/>
        <v>52496</v>
      </c>
      <c r="C292" s="29">
        <f t="shared" si="88"/>
        <v>0</v>
      </c>
      <c r="D292" s="24">
        <f t="shared" si="86"/>
        <v>0</v>
      </c>
    </row>
    <row r="293" spans="1:4" hidden="1" x14ac:dyDescent="0.25">
      <c r="A293" s="2">
        <v>217</v>
      </c>
      <c r="B293" s="41">
        <f t="shared" ca="1" si="87"/>
        <v>52526</v>
      </c>
      <c r="C293" s="24">
        <f>P50</f>
        <v>0</v>
      </c>
      <c r="D293" s="24">
        <f t="shared" si="86"/>
        <v>0</v>
      </c>
    </row>
    <row r="294" spans="1:4" hidden="1" x14ac:dyDescent="0.25">
      <c r="A294" s="2">
        <v>218</v>
      </c>
      <c r="B294" s="41">
        <f t="shared" ca="1" si="87"/>
        <v>52557</v>
      </c>
      <c r="C294" s="24">
        <f t="shared" ref="C294:C303" si="89">P51</f>
        <v>0</v>
      </c>
      <c r="D294" s="24">
        <f t="shared" si="86"/>
        <v>0</v>
      </c>
    </row>
    <row r="295" spans="1:4" hidden="1" x14ac:dyDescent="0.25">
      <c r="A295" s="2">
        <v>219</v>
      </c>
      <c r="B295" s="41">
        <f t="shared" ca="1" si="87"/>
        <v>52587</v>
      </c>
      <c r="C295" s="24">
        <f t="shared" si="89"/>
        <v>0</v>
      </c>
      <c r="D295" s="24">
        <f t="shared" si="86"/>
        <v>0</v>
      </c>
    </row>
    <row r="296" spans="1:4" hidden="1" x14ac:dyDescent="0.25">
      <c r="A296" s="2">
        <v>220</v>
      </c>
      <c r="B296" s="41">
        <f t="shared" ca="1" si="87"/>
        <v>52618</v>
      </c>
      <c r="C296" s="24">
        <f t="shared" si="89"/>
        <v>0</v>
      </c>
      <c r="D296" s="24">
        <f t="shared" si="86"/>
        <v>0</v>
      </c>
    </row>
    <row r="297" spans="1:4" hidden="1" x14ac:dyDescent="0.25">
      <c r="A297" s="2">
        <v>221</v>
      </c>
      <c r="B297" s="41">
        <f t="shared" ca="1" si="87"/>
        <v>52649</v>
      </c>
      <c r="C297" s="24">
        <f t="shared" si="89"/>
        <v>0</v>
      </c>
      <c r="D297" s="24">
        <f t="shared" si="86"/>
        <v>0</v>
      </c>
    </row>
    <row r="298" spans="1:4" hidden="1" x14ac:dyDescent="0.25">
      <c r="A298" s="2">
        <v>222</v>
      </c>
      <c r="B298" s="41">
        <f t="shared" ca="1" si="87"/>
        <v>52678</v>
      </c>
      <c r="C298" s="24">
        <f t="shared" si="89"/>
        <v>0</v>
      </c>
      <c r="D298" s="24">
        <f t="shared" si="86"/>
        <v>0</v>
      </c>
    </row>
    <row r="299" spans="1:4" hidden="1" x14ac:dyDescent="0.25">
      <c r="A299" s="2">
        <v>223</v>
      </c>
      <c r="B299" s="41">
        <f t="shared" ca="1" si="87"/>
        <v>52709</v>
      </c>
      <c r="C299" s="24">
        <f t="shared" si="89"/>
        <v>0</v>
      </c>
      <c r="D299" s="24">
        <f t="shared" si="86"/>
        <v>0</v>
      </c>
    </row>
    <row r="300" spans="1:4" hidden="1" x14ac:dyDescent="0.25">
      <c r="A300" s="2">
        <v>224</v>
      </c>
      <c r="B300" s="41">
        <f t="shared" ca="1" si="87"/>
        <v>52739</v>
      </c>
      <c r="C300" s="24">
        <f t="shared" si="89"/>
        <v>0</v>
      </c>
      <c r="D300" s="24">
        <f t="shared" si="86"/>
        <v>0</v>
      </c>
    </row>
    <row r="301" spans="1:4" hidden="1" x14ac:dyDescent="0.25">
      <c r="A301" s="2">
        <v>225</v>
      </c>
      <c r="B301" s="41">
        <f t="shared" ca="1" si="87"/>
        <v>52770</v>
      </c>
      <c r="C301" s="24">
        <f t="shared" si="89"/>
        <v>0</v>
      </c>
      <c r="D301" s="24">
        <f t="shared" si="86"/>
        <v>0</v>
      </c>
    </row>
    <row r="302" spans="1:4" hidden="1" x14ac:dyDescent="0.25">
      <c r="A302" s="2">
        <v>226</v>
      </c>
      <c r="B302" s="41">
        <f t="shared" ca="1" si="87"/>
        <v>52800</v>
      </c>
      <c r="C302" s="24">
        <f t="shared" si="89"/>
        <v>0</v>
      </c>
      <c r="D302" s="24">
        <f t="shared" si="86"/>
        <v>0</v>
      </c>
    </row>
    <row r="303" spans="1:4" hidden="1" x14ac:dyDescent="0.25">
      <c r="A303" s="2">
        <v>227</v>
      </c>
      <c r="B303" s="41">
        <f t="shared" ca="1" si="87"/>
        <v>52831</v>
      </c>
      <c r="C303" s="24">
        <f t="shared" si="89"/>
        <v>0</v>
      </c>
      <c r="D303" s="24">
        <f t="shared" si="86"/>
        <v>0</v>
      </c>
    </row>
    <row r="304" spans="1:4" hidden="1" x14ac:dyDescent="0.25">
      <c r="A304" s="2">
        <v>228</v>
      </c>
      <c r="B304" s="41">
        <f t="shared" ca="1" si="87"/>
        <v>52862</v>
      </c>
      <c r="C304" s="24">
        <f>P61</f>
        <v>0</v>
      </c>
      <c r="D304" s="24">
        <f t="shared" si="86"/>
        <v>0</v>
      </c>
    </row>
    <row r="305" spans="1:4" hidden="1" x14ac:dyDescent="0.25">
      <c r="A305" s="2">
        <v>229</v>
      </c>
      <c r="B305" s="41">
        <f t="shared" ca="1" si="87"/>
        <v>52892</v>
      </c>
      <c r="C305" s="24">
        <f>S50</f>
        <v>0</v>
      </c>
      <c r="D305" s="24">
        <f t="shared" si="86"/>
        <v>0</v>
      </c>
    </row>
    <row r="306" spans="1:4" hidden="1" x14ac:dyDescent="0.25">
      <c r="A306" s="2">
        <v>230</v>
      </c>
      <c r="B306" s="41">
        <f t="shared" ca="1" si="87"/>
        <v>52923</v>
      </c>
      <c r="C306" s="24">
        <f t="shared" ref="C306:C316" si="90">S51</f>
        <v>0</v>
      </c>
      <c r="D306" s="24">
        <f t="shared" si="86"/>
        <v>0</v>
      </c>
    </row>
    <row r="307" spans="1:4" hidden="1" x14ac:dyDescent="0.25">
      <c r="A307" s="2">
        <v>231</v>
      </c>
      <c r="B307" s="41">
        <f t="shared" ca="1" si="87"/>
        <v>52953</v>
      </c>
      <c r="C307" s="24">
        <f t="shared" si="90"/>
        <v>0</v>
      </c>
      <c r="D307" s="24">
        <f t="shared" si="86"/>
        <v>0</v>
      </c>
    </row>
    <row r="308" spans="1:4" hidden="1" x14ac:dyDescent="0.25">
      <c r="A308" s="2">
        <v>232</v>
      </c>
      <c r="B308" s="41">
        <f t="shared" ca="1" si="87"/>
        <v>52984</v>
      </c>
      <c r="C308" s="24">
        <f t="shared" si="90"/>
        <v>0</v>
      </c>
      <c r="D308" s="24">
        <f t="shared" si="86"/>
        <v>0</v>
      </c>
    </row>
    <row r="309" spans="1:4" hidden="1" x14ac:dyDescent="0.25">
      <c r="A309" s="2">
        <v>233</v>
      </c>
      <c r="B309" s="41">
        <f t="shared" ca="1" si="87"/>
        <v>53015</v>
      </c>
      <c r="C309" s="24">
        <f t="shared" si="90"/>
        <v>0</v>
      </c>
      <c r="D309" s="24">
        <f t="shared" si="86"/>
        <v>0</v>
      </c>
    </row>
    <row r="310" spans="1:4" hidden="1" x14ac:dyDescent="0.25">
      <c r="A310" s="2">
        <v>234</v>
      </c>
      <c r="B310" s="41">
        <f t="shared" ca="1" si="87"/>
        <v>53043</v>
      </c>
      <c r="C310" s="24">
        <f t="shared" si="90"/>
        <v>0</v>
      </c>
      <c r="D310" s="24">
        <f t="shared" si="86"/>
        <v>0</v>
      </c>
    </row>
    <row r="311" spans="1:4" hidden="1" x14ac:dyDescent="0.25">
      <c r="A311" s="2">
        <v>235</v>
      </c>
      <c r="B311" s="41">
        <f t="shared" ca="1" si="87"/>
        <v>53074</v>
      </c>
      <c r="C311" s="24">
        <f t="shared" si="90"/>
        <v>0</v>
      </c>
      <c r="D311" s="24">
        <f t="shared" si="86"/>
        <v>0</v>
      </c>
    </row>
    <row r="312" spans="1:4" hidden="1" x14ac:dyDescent="0.25">
      <c r="A312" s="2">
        <v>236</v>
      </c>
      <c r="B312" s="41">
        <f t="shared" ca="1" si="87"/>
        <v>53104</v>
      </c>
      <c r="C312" s="24">
        <f t="shared" si="90"/>
        <v>0</v>
      </c>
      <c r="D312" s="24">
        <f t="shared" si="86"/>
        <v>0</v>
      </c>
    </row>
    <row r="313" spans="1:4" hidden="1" x14ac:dyDescent="0.25">
      <c r="A313" s="2">
        <v>237</v>
      </c>
      <c r="B313" s="41">
        <f t="shared" ca="1" si="87"/>
        <v>53135</v>
      </c>
      <c r="C313" s="24">
        <f t="shared" si="90"/>
        <v>0</v>
      </c>
      <c r="D313" s="24">
        <f t="shared" si="86"/>
        <v>0</v>
      </c>
    </row>
    <row r="314" spans="1:4" hidden="1" x14ac:dyDescent="0.25">
      <c r="A314" s="2">
        <v>238</v>
      </c>
      <c r="B314" s="41">
        <f t="shared" ca="1" si="87"/>
        <v>53165</v>
      </c>
      <c r="C314" s="24">
        <f t="shared" si="90"/>
        <v>0</v>
      </c>
      <c r="D314" s="24">
        <f t="shared" si="86"/>
        <v>0</v>
      </c>
    </row>
    <row r="315" spans="1:4" hidden="1" x14ac:dyDescent="0.25">
      <c r="A315" s="2">
        <v>239</v>
      </c>
      <c r="B315" s="41">
        <f t="shared" ca="1" si="87"/>
        <v>53196</v>
      </c>
      <c r="C315" s="24">
        <f t="shared" si="90"/>
        <v>0</v>
      </c>
      <c r="D315" s="24">
        <f t="shared" si="86"/>
        <v>0</v>
      </c>
    </row>
    <row r="316" spans="1:4" hidden="1" x14ac:dyDescent="0.25">
      <c r="A316" s="2">
        <v>240</v>
      </c>
      <c r="B316" s="41">
        <f t="shared" ca="1" si="87"/>
        <v>53227</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12:G12"/>
    <mergeCell ref="H14:I14"/>
    <mergeCell ref="B48:D48"/>
    <mergeCell ref="H18:J18"/>
    <mergeCell ref="A16:G16"/>
    <mergeCell ref="A15:G15"/>
    <mergeCell ref="J12:O12"/>
    <mergeCell ref="H33:J33"/>
    <mergeCell ref="K33:M33"/>
    <mergeCell ref="N33:P33"/>
    <mergeCell ref="E48:G48"/>
    <mergeCell ref="A3:I3"/>
    <mergeCell ref="H7:I7"/>
    <mergeCell ref="H8:I8"/>
    <mergeCell ref="J16:O16"/>
    <mergeCell ref="E33:G33"/>
    <mergeCell ref="H12:I12"/>
    <mergeCell ref="A7:G7"/>
    <mergeCell ref="A8:G8"/>
    <mergeCell ref="A9:G9"/>
    <mergeCell ref="A10:G10"/>
    <mergeCell ref="A11:G11"/>
    <mergeCell ref="H11:I11"/>
    <mergeCell ref="H10:I10"/>
    <mergeCell ref="A14:G14"/>
    <mergeCell ref="H13:I13"/>
    <mergeCell ref="A13:F13"/>
    <mergeCell ref="C74:E74"/>
    <mergeCell ref="C73:E73"/>
    <mergeCell ref="A73:B74"/>
    <mergeCell ref="A1:I1"/>
    <mergeCell ref="K18:M18"/>
    <mergeCell ref="A5:I5"/>
    <mergeCell ref="A18:A19"/>
    <mergeCell ref="H9:I9"/>
    <mergeCell ref="L17:O17"/>
    <mergeCell ref="L13:N13"/>
    <mergeCell ref="H16:I16"/>
    <mergeCell ref="J14:O14"/>
    <mergeCell ref="J15:O15"/>
    <mergeCell ref="A4:I4"/>
    <mergeCell ref="A2:I2"/>
    <mergeCell ref="A6:G6"/>
    <mergeCell ref="A68:K68"/>
    <mergeCell ref="A69:K69"/>
    <mergeCell ref="A65:H65"/>
    <mergeCell ref="C71:E71"/>
    <mergeCell ref="A71:B71"/>
    <mergeCell ref="A66:H66"/>
    <mergeCell ref="A67:K67"/>
    <mergeCell ref="H6:I6"/>
    <mergeCell ref="T18:V18"/>
    <mergeCell ref="A64:H64"/>
    <mergeCell ref="N18:P18"/>
    <mergeCell ref="H15:I15"/>
    <mergeCell ref="A33:A34"/>
    <mergeCell ref="H48:J48"/>
    <mergeCell ref="Q18:S18"/>
    <mergeCell ref="Q33:S33"/>
    <mergeCell ref="E18:G18"/>
    <mergeCell ref="T33:V33"/>
    <mergeCell ref="A48:A49"/>
    <mergeCell ref="K48:M48"/>
    <mergeCell ref="N48:P48"/>
    <mergeCell ref="T48:V48"/>
    <mergeCell ref="B18:D1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19050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tabSelected="1" view="pageBreakPreview" zoomScale="112" zoomScaleNormal="100" zoomScaleSheetLayoutView="112" workbookViewId="0">
      <selection activeCell="S5" sqref="S5"/>
    </sheetView>
  </sheetViews>
  <sheetFormatPr defaultColWidth="9.28515625" defaultRowHeight="12.75" x14ac:dyDescent="0.2"/>
  <cols>
    <col min="1" max="1" width="18.42578125" style="62" customWidth="1"/>
    <col min="2" max="2" width="13.7109375" style="62" customWidth="1"/>
    <col min="3" max="3" width="23" style="62" customWidth="1"/>
    <col min="4" max="4" width="22.5703125" style="62" customWidth="1"/>
    <col min="5" max="5" width="2.5703125" style="62" customWidth="1"/>
    <col min="6" max="8" width="12.42578125" style="123" hidden="1" customWidth="1"/>
    <col min="9" max="9" width="12.28515625" style="123" hidden="1" customWidth="1"/>
    <col min="10" max="10" width="11" style="123" hidden="1" customWidth="1"/>
    <col min="11" max="12" width="12" style="123" hidden="1" customWidth="1"/>
    <col min="13" max="13" width="13" style="62" hidden="1" customWidth="1"/>
    <col min="14" max="14" width="10.5703125" style="62" hidden="1" customWidth="1"/>
    <col min="15" max="15" width="11.5703125" style="62" hidden="1" customWidth="1"/>
    <col min="16" max="16" width="13.28515625" style="62" customWidth="1"/>
    <col min="17" max="17" width="12.5703125" style="62" customWidth="1"/>
    <col min="18" max="18" width="10.42578125" style="62" customWidth="1"/>
    <col min="19" max="20" width="12.7109375" style="62" customWidth="1"/>
    <col min="21" max="21" width="11.7109375" style="62" customWidth="1"/>
    <col min="22" max="22" width="11.28515625" style="62" customWidth="1"/>
    <col min="23" max="23" width="11.5703125" style="62" customWidth="1"/>
    <col min="24" max="24" width="11.7109375" style="62" customWidth="1"/>
    <col min="25" max="26" width="9.28515625" style="62" customWidth="1"/>
    <col min="27" max="27" width="16.7109375" style="110" customWidth="1"/>
    <col min="28" max="28" width="22.42578125" style="62" customWidth="1"/>
    <col min="29" max="29" width="25.7109375" style="62" customWidth="1"/>
    <col min="30" max="241" width="9.28515625" style="62" customWidth="1"/>
    <col min="242" max="242" width="13.7109375" style="62" customWidth="1"/>
    <col min="243" max="16384" width="9.28515625" style="62"/>
  </cols>
  <sheetData>
    <row r="1" spans="1:242" ht="57" customHeight="1" x14ac:dyDescent="0.3">
      <c r="A1" s="59"/>
      <c r="B1" s="205" t="s">
        <v>95</v>
      </c>
      <c r="C1" s="205"/>
      <c r="D1" s="205"/>
      <c r="E1" s="60"/>
      <c r="F1" s="122"/>
      <c r="G1" s="46"/>
      <c r="H1" s="46"/>
      <c r="I1" s="46"/>
      <c r="J1" s="46"/>
      <c r="K1" s="46"/>
      <c r="L1" s="46"/>
      <c r="M1" s="61"/>
      <c r="N1" s="61"/>
      <c r="O1" s="61"/>
      <c r="P1" s="61"/>
      <c r="Q1" s="61"/>
      <c r="R1" s="61"/>
      <c r="S1" s="61"/>
      <c r="T1" s="61"/>
      <c r="AA1" s="109"/>
    </row>
    <row r="2" spans="1:242" s="63" customFormat="1" ht="12.75" customHeight="1" thickBot="1" x14ac:dyDescent="0.3">
      <c r="A2" s="64" t="s">
        <v>88</v>
      </c>
      <c r="B2" s="64"/>
      <c r="C2" s="64"/>
      <c r="D2" s="64"/>
      <c r="E2" s="61"/>
      <c r="F2" s="123"/>
      <c r="G2" s="123"/>
      <c r="H2" s="123"/>
      <c r="I2" s="46"/>
      <c r="J2" s="46"/>
      <c r="K2" s="46"/>
      <c r="L2" s="46"/>
      <c r="M2" s="61"/>
      <c r="N2" s="61"/>
      <c r="O2" s="61"/>
      <c r="P2" s="61"/>
      <c r="Q2" s="61"/>
      <c r="R2" s="61"/>
      <c r="S2" s="61"/>
      <c r="T2" s="61"/>
      <c r="U2" s="62"/>
      <c r="V2" s="62"/>
      <c r="W2" s="62"/>
      <c r="X2" s="62"/>
      <c r="Y2" s="62"/>
      <c r="Z2" s="62"/>
      <c r="AA2" s="11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62"/>
      <c r="FE2" s="62"/>
      <c r="FF2" s="62"/>
      <c r="FG2" s="62"/>
      <c r="FH2" s="62"/>
      <c r="FI2" s="62"/>
      <c r="FJ2" s="62"/>
      <c r="FK2" s="62"/>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c r="IA2" s="62"/>
      <c r="IB2" s="62"/>
      <c r="IC2" s="62"/>
      <c r="ID2" s="62"/>
      <c r="IE2" s="62"/>
      <c r="IF2" s="62"/>
      <c r="IG2" s="62"/>
      <c r="IH2" s="62"/>
    </row>
    <row r="3" spans="1:242" s="63" customFormat="1" ht="20.25" customHeight="1" thickBot="1" x14ac:dyDescent="0.3">
      <c r="A3" s="203" t="s">
        <v>80</v>
      </c>
      <c r="B3" s="204"/>
      <c r="C3" s="204"/>
      <c r="D3" s="115" t="s">
        <v>77</v>
      </c>
      <c r="E3" s="61"/>
      <c r="F3" s="123"/>
      <c r="G3" s="123"/>
      <c r="H3" s="123"/>
      <c r="I3" s="46"/>
      <c r="J3" s="46"/>
      <c r="K3" s="46"/>
      <c r="L3" s="46"/>
      <c r="M3" s="61"/>
      <c r="N3" s="61"/>
      <c r="O3" s="61"/>
      <c r="P3" s="61"/>
      <c r="Q3" s="61"/>
      <c r="R3" s="61"/>
      <c r="S3" s="61"/>
      <c r="T3" s="61"/>
      <c r="U3" s="62"/>
      <c r="V3" s="62"/>
      <c r="W3" s="62"/>
      <c r="X3" s="62"/>
      <c r="Y3" s="62"/>
      <c r="Z3" s="62"/>
      <c r="AA3" s="112" t="s">
        <v>77</v>
      </c>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62"/>
      <c r="FE3" s="62"/>
      <c r="FF3" s="62"/>
      <c r="FG3" s="62"/>
      <c r="FH3" s="62"/>
      <c r="FI3" s="62"/>
      <c r="FJ3" s="62"/>
      <c r="FK3" s="62"/>
      <c r="FL3" s="62"/>
      <c r="FM3" s="62"/>
      <c r="FN3" s="62"/>
      <c r="FO3" s="62"/>
      <c r="FP3" s="62"/>
      <c r="FQ3" s="62"/>
      <c r="FR3" s="62"/>
      <c r="FS3" s="62"/>
      <c r="FT3" s="62"/>
      <c r="FU3" s="62"/>
      <c r="FV3" s="62"/>
      <c r="FW3" s="62"/>
      <c r="FX3" s="62"/>
      <c r="FY3" s="62"/>
      <c r="FZ3" s="62"/>
      <c r="GA3" s="62"/>
      <c r="GB3" s="62"/>
      <c r="GC3" s="62"/>
      <c r="GD3" s="62"/>
      <c r="GE3" s="62"/>
      <c r="GF3" s="62"/>
      <c r="GG3" s="62"/>
      <c r="GH3" s="62"/>
      <c r="GI3" s="62"/>
      <c r="GJ3" s="62"/>
      <c r="GK3" s="62"/>
      <c r="GL3" s="62"/>
      <c r="GM3" s="62"/>
      <c r="GN3" s="62"/>
      <c r="GO3" s="62"/>
      <c r="GP3" s="62"/>
      <c r="GQ3" s="62"/>
      <c r="GR3" s="62"/>
      <c r="GS3" s="62"/>
      <c r="GT3" s="62"/>
      <c r="GU3" s="62"/>
      <c r="GV3" s="62"/>
      <c r="GW3" s="62"/>
      <c r="GX3" s="62"/>
      <c r="GY3" s="62"/>
      <c r="GZ3" s="62"/>
      <c r="HA3" s="62"/>
      <c r="HB3" s="62"/>
      <c r="HC3" s="62"/>
      <c r="HD3" s="62"/>
      <c r="HE3" s="62"/>
      <c r="HF3" s="62"/>
      <c r="HG3" s="62"/>
      <c r="HH3" s="62"/>
      <c r="HI3" s="62"/>
      <c r="HJ3" s="62"/>
      <c r="HK3" s="62"/>
      <c r="HL3" s="62"/>
      <c r="HM3" s="62"/>
      <c r="HN3" s="62"/>
      <c r="HO3" s="62"/>
      <c r="HP3" s="62"/>
      <c r="HQ3" s="62"/>
      <c r="HR3" s="62"/>
      <c r="HS3" s="62"/>
      <c r="HT3" s="62"/>
      <c r="HU3" s="62"/>
      <c r="HV3" s="62"/>
      <c r="HW3" s="62"/>
      <c r="HX3" s="62"/>
      <c r="HY3" s="62"/>
      <c r="HZ3" s="62"/>
      <c r="IA3" s="62"/>
      <c r="IB3" s="62"/>
      <c r="IC3" s="62"/>
      <c r="ID3" s="62"/>
      <c r="IE3" s="62"/>
      <c r="IF3" s="62"/>
      <c r="IG3" s="62"/>
      <c r="IH3" s="62"/>
    </row>
    <row r="4" spans="1:242" s="63" customFormat="1" ht="15.75" x14ac:dyDescent="0.25">
      <c r="A4" s="188" t="s">
        <v>90</v>
      </c>
      <c r="B4" s="189"/>
      <c r="C4" s="190"/>
      <c r="D4" s="65">
        <v>100000</v>
      </c>
      <c r="E4" s="61"/>
      <c r="F4" s="123"/>
      <c r="G4" s="123"/>
      <c r="H4" s="123"/>
      <c r="I4" s="46"/>
      <c r="J4" s="46"/>
      <c r="K4" s="46"/>
      <c r="L4" s="46"/>
      <c r="M4" s="61"/>
      <c r="N4" s="61"/>
      <c r="O4" s="61"/>
      <c r="P4" s="61"/>
      <c r="Q4" s="61"/>
      <c r="R4" s="61"/>
      <c r="S4" s="61"/>
      <c r="T4" s="61"/>
      <c r="U4" s="62"/>
      <c r="V4" s="62"/>
      <c r="W4" s="62"/>
      <c r="X4" s="62"/>
      <c r="Y4" s="62"/>
      <c r="Z4" s="62"/>
      <c r="AA4" s="112" t="s">
        <v>81</v>
      </c>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62"/>
      <c r="FE4" s="62"/>
      <c r="FF4" s="62"/>
      <c r="FG4" s="62"/>
      <c r="FH4" s="62"/>
      <c r="FI4" s="62"/>
      <c r="FJ4" s="62"/>
      <c r="FK4" s="62"/>
      <c r="FL4" s="62"/>
      <c r="FM4" s="62"/>
      <c r="FN4" s="62"/>
      <c r="FO4" s="62"/>
      <c r="FP4" s="62"/>
      <c r="FQ4" s="62"/>
      <c r="FR4" s="62"/>
      <c r="FS4" s="62"/>
      <c r="FT4" s="62"/>
      <c r="FU4" s="62"/>
      <c r="FV4" s="62"/>
      <c r="FW4" s="62"/>
      <c r="FX4" s="62"/>
      <c r="FY4" s="62"/>
      <c r="FZ4" s="62"/>
      <c r="GA4" s="62"/>
      <c r="GB4" s="62"/>
      <c r="GC4" s="62"/>
      <c r="GD4" s="62"/>
      <c r="GE4" s="62"/>
      <c r="GF4" s="62"/>
      <c r="GG4" s="62"/>
      <c r="GH4" s="62"/>
      <c r="GI4" s="62"/>
      <c r="GJ4" s="62"/>
      <c r="GK4" s="62"/>
      <c r="GL4" s="62"/>
      <c r="GM4" s="62"/>
      <c r="GN4" s="62"/>
      <c r="GO4" s="62"/>
      <c r="GP4" s="62"/>
      <c r="GQ4" s="62"/>
      <c r="GR4" s="62"/>
      <c r="GS4" s="62"/>
      <c r="GT4" s="62"/>
      <c r="GU4" s="62"/>
      <c r="GV4" s="62"/>
      <c r="GW4" s="62"/>
      <c r="GX4" s="62"/>
      <c r="GY4" s="62"/>
      <c r="GZ4" s="62"/>
      <c r="HA4" s="62"/>
      <c r="HB4" s="62"/>
      <c r="HC4" s="62"/>
      <c r="HD4" s="62"/>
      <c r="HE4" s="62"/>
      <c r="HF4" s="62"/>
      <c r="HG4" s="62"/>
      <c r="HH4" s="62"/>
      <c r="HI4" s="62"/>
      <c r="HJ4" s="62"/>
      <c r="HK4" s="62"/>
      <c r="HL4" s="62"/>
      <c r="HM4" s="62"/>
      <c r="HN4" s="62"/>
      <c r="HO4" s="62"/>
      <c r="HP4" s="62"/>
      <c r="HQ4" s="62"/>
      <c r="HR4" s="62"/>
      <c r="HS4" s="62"/>
      <c r="HT4" s="62"/>
      <c r="HU4" s="62"/>
      <c r="HV4" s="62"/>
      <c r="HW4" s="62"/>
      <c r="HX4" s="62"/>
      <c r="HY4" s="62"/>
      <c r="HZ4" s="62"/>
      <c r="IA4" s="62"/>
      <c r="IB4" s="62"/>
      <c r="IC4" s="62"/>
      <c r="ID4" s="62"/>
      <c r="IE4" s="62"/>
      <c r="IF4" s="62"/>
      <c r="IG4" s="62"/>
      <c r="IH4" s="62"/>
    </row>
    <row r="5" spans="1:242" s="63" customFormat="1" ht="16.5" thickBot="1" x14ac:dyDescent="0.3">
      <c r="A5" s="206" t="s">
        <v>83</v>
      </c>
      <c r="B5" s="207"/>
      <c r="C5" s="208"/>
      <c r="D5" s="66">
        <v>365</v>
      </c>
      <c r="E5" s="67"/>
      <c r="F5" s="123"/>
      <c r="G5" s="123"/>
      <c r="H5" s="123"/>
      <c r="I5" s="124">
        <f>IF(strok2&gt;730,25,IF(strok2&gt;=730,24,IF(strok2&gt;=549,18,IF(strok2&gt;=365,12,IF(strok2&gt;=275,9,IF(strok2&gt;=184,6,IF(strok2&gt;=101,4,IF(strok2&gt;=93,3,))))))))</f>
        <v>12</v>
      </c>
      <c r="J5" s="46"/>
      <c r="K5" s="46"/>
      <c r="L5" s="46"/>
      <c r="M5" s="61"/>
      <c r="N5" s="61"/>
      <c r="O5" s="61"/>
      <c r="P5" s="61"/>
      <c r="Q5" s="61"/>
      <c r="R5" s="61"/>
      <c r="S5" s="61"/>
      <c r="T5" s="61"/>
      <c r="U5" s="62"/>
      <c r="V5" s="62"/>
      <c r="W5" s="62"/>
      <c r="X5" s="62"/>
      <c r="Y5" s="62"/>
      <c r="Z5" s="62"/>
      <c r="AA5" s="112" t="s">
        <v>79</v>
      </c>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2"/>
      <c r="GB5" s="62"/>
      <c r="GC5" s="62"/>
      <c r="GD5" s="62"/>
      <c r="GE5" s="62"/>
      <c r="GF5" s="62"/>
      <c r="GG5" s="62"/>
      <c r="GH5" s="62"/>
      <c r="GI5" s="62"/>
      <c r="GJ5" s="62"/>
      <c r="GK5" s="62"/>
      <c r="GL5" s="62"/>
      <c r="GM5" s="62"/>
      <c r="GN5" s="62"/>
      <c r="GO5" s="62"/>
      <c r="GP5" s="62"/>
      <c r="GQ5" s="62"/>
      <c r="GR5" s="62"/>
      <c r="GS5" s="62"/>
      <c r="GT5" s="62"/>
      <c r="GU5" s="62"/>
      <c r="GV5" s="62"/>
      <c r="GW5" s="62"/>
      <c r="GX5" s="62"/>
      <c r="GY5" s="62"/>
      <c r="GZ5" s="62"/>
      <c r="HA5" s="62"/>
      <c r="HB5" s="62"/>
      <c r="HC5" s="62"/>
      <c r="HD5" s="62"/>
      <c r="HE5" s="62"/>
      <c r="HF5" s="62"/>
      <c r="HG5" s="62"/>
      <c r="HH5" s="62"/>
      <c r="HI5" s="62"/>
      <c r="HJ5" s="62"/>
      <c r="HK5" s="62"/>
      <c r="HL5" s="62"/>
      <c r="HM5" s="62"/>
      <c r="HN5" s="62"/>
      <c r="HO5" s="62"/>
      <c r="HP5" s="62"/>
      <c r="HQ5" s="62"/>
      <c r="HR5" s="62"/>
      <c r="HS5" s="62"/>
      <c r="HT5" s="62"/>
      <c r="HU5" s="62"/>
      <c r="HV5" s="62"/>
      <c r="HW5" s="62"/>
      <c r="HX5" s="62"/>
      <c r="HY5" s="62"/>
      <c r="HZ5" s="62"/>
      <c r="IA5" s="62"/>
      <c r="IB5" s="62"/>
      <c r="IC5" s="62"/>
      <c r="ID5" s="62"/>
      <c r="IE5" s="62"/>
      <c r="IF5" s="62"/>
      <c r="IG5" s="62"/>
      <c r="IH5" s="62"/>
    </row>
    <row r="6" spans="1:242" s="63" customFormat="1" ht="16.5" customHeight="1" thickBot="1" x14ac:dyDescent="0.3">
      <c r="A6" s="68" t="s">
        <v>91</v>
      </c>
      <c r="B6" s="68"/>
      <c r="C6" s="68"/>
      <c r="D6" s="69">
        <f ca="1">TODAY()</f>
        <v>45922</v>
      </c>
      <c r="E6" s="67"/>
      <c r="F6" s="123"/>
      <c r="G6" s="123"/>
      <c r="H6" s="123"/>
      <c r="I6" s="46"/>
      <c r="J6" s="46"/>
      <c r="K6" s="46"/>
      <c r="L6" s="46"/>
      <c r="M6" s="61"/>
      <c r="N6" s="61"/>
      <c r="O6" s="61"/>
      <c r="P6" s="61"/>
      <c r="Q6" s="61"/>
      <c r="R6" s="61"/>
      <c r="S6" s="61"/>
      <c r="T6" s="61"/>
      <c r="U6" s="62"/>
      <c r="V6" s="62"/>
      <c r="W6" s="62"/>
      <c r="X6" s="62"/>
      <c r="Y6" s="62"/>
      <c r="Z6" s="62"/>
      <c r="AA6" s="11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2"/>
      <c r="GB6" s="62"/>
      <c r="GC6" s="62"/>
      <c r="GD6" s="62"/>
      <c r="GE6" s="62"/>
      <c r="GF6" s="62"/>
      <c r="GG6" s="62"/>
      <c r="GH6" s="62"/>
      <c r="GI6" s="62"/>
      <c r="GJ6" s="62"/>
      <c r="GK6" s="62"/>
      <c r="GL6" s="62"/>
      <c r="GM6" s="62"/>
      <c r="GN6" s="62"/>
      <c r="GO6" s="62"/>
      <c r="GP6" s="62"/>
      <c r="GQ6" s="62"/>
      <c r="GR6" s="62"/>
      <c r="GS6" s="62"/>
      <c r="GT6" s="62"/>
      <c r="GU6" s="62"/>
      <c r="GV6" s="62"/>
      <c r="GW6" s="62"/>
      <c r="GX6" s="62"/>
      <c r="GY6" s="62"/>
      <c r="GZ6" s="62"/>
      <c r="HA6" s="62"/>
      <c r="HB6" s="62"/>
      <c r="HC6" s="62"/>
      <c r="HD6" s="62"/>
      <c r="HE6" s="62"/>
      <c r="HF6" s="62"/>
      <c r="HG6" s="62"/>
      <c r="HH6" s="62"/>
      <c r="HI6" s="62"/>
      <c r="HJ6" s="62"/>
      <c r="HK6" s="62"/>
      <c r="HL6" s="62"/>
      <c r="HM6" s="62"/>
      <c r="HN6" s="62"/>
      <c r="HO6" s="62"/>
      <c r="HP6" s="62"/>
      <c r="HQ6" s="62"/>
      <c r="HR6" s="62"/>
      <c r="HS6" s="62"/>
      <c r="HT6" s="62"/>
      <c r="HU6" s="62"/>
      <c r="HV6" s="62"/>
      <c r="HW6" s="62"/>
      <c r="HX6" s="62"/>
      <c r="HY6" s="62"/>
      <c r="HZ6" s="62"/>
      <c r="IA6" s="62"/>
      <c r="IB6" s="62"/>
      <c r="IC6" s="62"/>
      <c r="ID6" s="62"/>
      <c r="IE6" s="62"/>
      <c r="IF6" s="62"/>
      <c r="IG6" s="62"/>
      <c r="IH6" s="62"/>
    </row>
    <row r="7" spans="1:242" s="63" customFormat="1" ht="32.25" customHeight="1" x14ac:dyDescent="0.25">
      <c r="A7" s="197" t="s">
        <v>82</v>
      </c>
      <c r="B7" s="198"/>
      <c r="C7" s="199"/>
      <c r="D7" s="70">
        <f>IF(D3="гривня",VLOOKUP(I5,'.'!$A$1:$B$10,2,0),IF(D3="долари США",VLOOKUP(I5,'.'!A:C,3,0),IF(D3="євро",VLOOKUP(I5,'.'!A:C,4,0))))</f>
        <v>0.13</v>
      </c>
      <c r="E7" s="62"/>
      <c r="F7" s="123"/>
      <c r="G7" s="123"/>
      <c r="H7" s="123"/>
      <c r="I7" s="46"/>
      <c r="J7" s="46"/>
      <c r="K7" s="46"/>
      <c r="L7" s="46"/>
      <c r="M7" s="61"/>
      <c r="N7" s="61"/>
      <c r="O7" s="61"/>
      <c r="P7" s="61"/>
      <c r="Q7" s="61"/>
      <c r="R7" s="61"/>
      <c r="S7" s="61"/>
      <c r="T7" s="61"/>
      <c r="U7" s="62"/>
      <c r="V7" s="62"/>
      <c r="W7" s="62"/>
      <c r="X7" s="62"/>
      <c r="Y7" s="62"/>
      <c r="Z7" s="62"/>
      <c r="AA7" s="109"/>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62"/>
      <c r="FE7" s="62"/>
      <c r="FF7" s="62"/>
      <c r="FG7" s="62"/>
      <c r="FH7" s="62"/>
      <c r="FI7" s="62"/>
      <c r="FJ7" s="62"/>
      <c r="FK7" s="62"/>
      <c r="FL7" s="62"/>
      <c r="FM7" s="62"/>
      <c r="FN7" s="62"/>
      <c r="FO7" s="62"/>
      <c r="FP7" s="62"/>
      <c r="FQ7" s="62"/>
      <c r="FR7" s="62"/>
      <c r="FS7" s="62"/>
      <c r="FT7" s="62"/>
      <c r="FU7" s="62"/>
      <c r="FV7" s="62"/>
      <c r="FW7" s="62"/>
      <c r="FX7" s="62"/>
      <c r="FY7" s="62"/>
      <c r="FZ7" s="62"/>
      <c r="GA7" s="62"/>
      <c r="GB7" s="62"/>
      <c r="GC7" s="62"/>
      <c r="GD7" s="62"/>
      <c r="GE7" s="62"/>
      <c r="GF7" s="62"/>
      <c r="GG7" s="62"/>
      <c r="GH7" s="62"/>
      <c r="GI7" s="62"/>
      <c r="GJ7" s="62"/>
      <c r="GK7" s="62"/>
      <c r="GL7" s="62"/>
      <c r="GM7" s="62"/>
      <c r="GN7" s="62"/>
      <c r="GO7" s="62"/>
      <c r="GP7" s="62"/>
      <c r="GQ7" s="62"/>
      <c r="GR7" s="62"/>
      <c r="GS7" s="62"/>
      <c r="GT7" s="62"/>
      <c r="GU7" s="62"/>
      <c r="GV7" s="62"/>
      <c r="GW7" s="62"/>
      <c r="GX7" s="62"/>
      <c r="GY7" s="62"/>
      <c r="GZ7" s="62"/>
      <c r="HA7" s="62"/>
      <c r="HB7" s="62"/>
      <c r="HC7" s="62"/>
      <c r="HD7" s="62"/>
      <c r="HE7" s="62"/>
      <c r="HF7" s="62"/>
      <c r="HG7" s="62"/>
      <c r="HH7" s="62"/>
      <c r="HI7" s="62"/>
      <c r="HJ7" s="62"/>
      <c r="HK7" s="62"/>
      <c r="HL7" s="62"/>
      <c r="HM7" s="62"/>
      <c r="HN7" s="62"/>
      <c r="HO7" s="62"/>
      <c r="HP7" s="62"/>
      <c r="HQ7" s="62"/>
      <c r="HR7" s="62"/>
      <c r="HS7" s="62"/>
      <c r="HT7" s="62"/>
      <c r="HU7" s="62"/>
      <c r="HV7" s="62"/>
      <c r="HW7" s="62"/>
      <c r="HX7" s="62"/>
      <c r="HY7" s="62"/>
      <c r="HZ7" s="62"/>
      <c r="IA7" s="62"/>
      <c r="IB7" s="62"/>
      <c r="IC7" s="62"/>
      <c r="ID7" s="62"/>
      <c r="IE7" s="62"/>
      <c r="IF7" s="62"/>
      <c r="IG7" s="62"/>
      <c r="IH7" s="62"/>
    </row>
    <row r="8" spans="1:242" s="63" customFormat="1" ht="15" hidden="1" customHeight="1" x14ac:dyDescent="0.25">
      <c r="A8" s="71"/>
      <c r="B8" s="72"/>
      <c r="C8" s="72"/>
      <c r="D8" s="116"/>
      <c r="E8" s="61"/>
      <c r="F8" s="123"/>
      <c r="G8" s="123"/>
      <c r="H8" s="123"/>
      <c r="I8" s="46"/>
      <c r="J8" s="46"/>
      <c r="K8" s="46"/>
      <c r="L8" s="46"/>
      <c r="M8" s="61"/>
      <c r="N8" s="61"/>
      <c r="O8" s="61"/>
      <c r="P8" s="61"/>
      <c r="Q8" s="61"/>
      <c r="R8" s="61"/>
      <c r="S8" s="61"/>
      <c r="T8" s="61"/>
      <c r="U8" s="62"/>
      <c r="V8" s="62"/>
      <c r="W8" s="62"/>
      <c r="X8" s="62"/>
      <c r="Y8" s="62"/>
      <c r="Z8" s="62"/>
      <c r="AA8" s="110"/>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62"/>
      <c r="FE8" s="62"/>
      <c r="FF8" s="62"/>
      <c r="FG8" s="62"/>
      <c r="FH8" s="62"/>
      <c r="FI8" s="62"/>
      <c r="FJ8" s="62"/>
      <c r="FK8" s="62"/>
      <c r="FL8" s="62"/>
      <c r="FM8" s="62"/>
      <c r="FN8" s="62"/>
      <c r="FO8" s="62"/>
      <c r="FP8" s="62"/>
      <c r="FQ8" s="62"/>
      <c r="FR8" s="62"/>
      <c r="FS8" s="62"/>
      <c r="FT8" s="62"/>
      <c r="FU8" s="62"/>
      <c r="FV8" s="62"/>
      <c r="FW8" s="62"/>
      <c r="FX8" s="62"/>
      <c r="FY8" s="62"/>
      <c r="FZ8" s="62"/>
      <c r="GA8" s="62"/>
      <c r="GB8" s="62"/>
      <c r="GC8" s="62"/>
      <c r="GD8" s="62"/>
      <c r="GE8" s="62"/>
      <c r="GF8" s="62"/>
      <c r="GG8" s="62"/>
      <c r="GH8" s="62"/>
      <c r="GI8" s="62"/>
      <c r="GJ8" s="62"/>
      <c r="GK8" s="62"/>
      <c r="GL8" s="62"/>
      <c r="GM8" s="62"/>
      <c r="GN8" s="62"/>
      <c r="GO8" s="62"/>
      <c r="GP8" s="62"/>
      <c r="GQ8" s="62"/>
      <c r="GR8" s="62"/>
      <c r="GS8" s="62"/>
      <c r="GT8" s="62"/>
      <c r="GU8" s="62"/>
      <c r="GV8" s="62"/>
      <c r="GW8" s="62"/>
      <c r="GX8" s="62"/>
      <c r="GY8" s="62"/>
      <c r="GZ8" s="62"/>
      <c r="HA8" s="62"/>
      <c r="HB8" s="62"/>
      <c r="HC8" s="62"/>
      <c r="HD8" s="62"/>
      <c r="HE8" s="62"/>
      <c r="HF8" s="62"/>
      <c r="HG8" s="62"/>
      <c r="HH8" s="62"/>
      <c r="HI8" s="62"/>
      <c r="HJ8" s="62"/>
      <c r="HK8" s="62"/>
      <c r="HL8" s="62"/>
      <c r="HM8" s="62"/>
      <c r="HN8" s="62"/>
      <c r="HO8" s="62"/>
      <c r="HP8" s="62"/>
      <c r="HQ8" s="62"/>
      <c r="HR8" s="62"/>
      <c r="HS8" s="62"/>
      <c r="HT8" s="62"/>
      <c r="HU8" s="62"/>
      <c r="HV8" s="62"/>
      <c r="HW8" s="62"/>
      <c r="HX8" s="62"/>
      <c r="HY8" s="62"/>
      <c r="HZ8" s="62"/>
      <c r="IA8" s="62"/>
      <c r="IB8" s="62"/>
      <c r="IC8" s="62"/>
      <c r="ID8" s="62"/>
      <c r="IE8" s="62"/>
      <c r="IF8" s="62"/>
      <c r="IG8" s="62"/>
      <c r="IH8" s="62"/>
    </row>
    <row r="9" spans="1:242" s="63" customFormat="1" ht="30.75" hidden="1" customHeight="1" x14ac:dyDescent="0.25">
      <c r="A9" s="73"/>
      <c r="B9" s="74"/>
      <c r="C9" s="74"/>
      <c r="D9" s="75"/>
      <c r="E9" s="61"/>
      <c r="F9" s="123"/>
      <c r="G9" s="123"/>
      <c r="H9" s="123"/>
      <c r="I9" s="46"/>
      <c r="J9" s="46"/>
      <c r="K9" s="46"/>
      <c r="L9" s="46"/>
      <c r="M9" s="61"/>
      <c r="N9" s="61"/>
      <c r="O9" s="61"/>
      <c r="P9" s="61"/>
      <c r="Q9" s="61"/>
      <c r="R9" s="61"/>
      <c r="S9" s="61"/>
      <c r="T9" s="61"/>
      <c r="U9" s="62"/>
      <c r="V9" s="62"/>
      <c r="W9" s="62"/>
      <c r="X9" s="62"/>
      <c r="Y9" s="62"/>
      <c r="Z9" s="62"/>
      <c r="AA9" s="110"/>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2"/>
      <c r="GB9" s="62"/>
      <c r="GC9" s="62"/>
      <c r="GD9" s="62"/>
      <c r="GE9" s="62"/>
      <c r="GF9" s="62"/>
      <c r="GG9" s="62"/>
      <c r="GH9" s="62"/>
      <c r="GI9" s="62"/>
      <c r="GJ9" s="62"/>
      <c r="GK9" s="62"/>
      <c r="GL9" s="62"/>
      <c r="GM9" s="62"/>
      <c r="GN9" s="62"/>
      <c r="GO9" s="62"/>
      <c r="GP9" s="62"/>
      <c r="GQ9" s="62"/>
      <c r="GR9" s="62"/>
      <c r="GS9" s="62"/>
      <c r="GT9" s="62"/>
      <c r="GU9" s="62"/>
      <c r="GV9" s="62"/>
      <c r="GW9" s="62"/>
      <c r="GX9" s="62"/>
      <c r="GY9" s="62"/>
      <c r="GZ9" s="62"/>
      <c r="HA9" s="62"/>
      <c r="HB9" s="62"/>
      <c r="HC9" s="62"/>
      <c r="HD9" s="62"/>
      <c r="HE9" s="62"/>
      <c r="HF9" s="62"/>
      <c r="HG9" s="62"/>
      <c r="HH9" s="62"/>
      <c r="HI9" s="62"/>
      <c r="HJ9" s="62"/>
      <c r="HK9" s="62"/>
      <c r="HL9" s="62"/>
      <c r="HM9" s="62"/>
      <c r="HN9" s="62"/>
      <c r="HO9" s="62"/>
      <c r="HP9" s="62"/>
      <c r="HQ9" s="62"/>
      <c r="HR9" s="62"/>
      <c r="HS9" s="62"/>
      <c r="HT9" s="62"/>
      <c r="HU9" s="62"/>
      <c r="HV9" s="62"/>
      <c r="HW9" s="62"/>
      <c r="HX9" s="62"/>
      <c r="HY9" s="62"/>
      <c r="HZ9" s="62"/>
      <c r="IA9" s="62"/>
      <c r="IB9" s="62"/>
      <c r="IC9" s="62"/>
      <c r="ID9" s="62"/>
      <c r="IE9" s="62"/>
      <c r="IF9" s="62"/>
      <c r="IG9" s="62"/>
      <c r="IH9" s="62"/>
    </row>
    <row r="10" spans="1:242" s="63" customFormat="1" ht="32.25" customHeight="1" x14ac:dyDescent="0.25">
      <c r="A10" s="191" t="s">
        <v>92</v>
      </c>
      <c r="B10" s="192"/>
      <c r="C10" s="193"/>
      <c r="D10" s="75">
        <f ca="1">XIRR(C51:C75,B51:B75)</f>
        <v>0.12928962111473083</v>
      </c>
      <c r="E10" s="61"/>
      <c r="F10" s="46"/>
      <c r="G10" s="46"/>
      <c r="H10" s="123"/>
      <c r="I10" s="46"/>
      <c r="J10" s="46"/>
      <c r="K10" s="46"/>
      <c r="L10" s="46"/>
      <c r="M10" s="61"/>
      <c r="N10" s="61"/>
      <c r="O10" s="61"/>
      <c r="P10" s="61"/>
      <c r="Q10" s="61"/>
      <c r="R10" s="61"/>
      <c r="S10" s="61"/>
      <c r="T10" s="61"/>
      <c r="U10" s="62"/>
      <c r="V10" s="62"/>
      <c r="W10" s="62"/>
      <c r="X10" s="62"/>
      <c r="Y10" s="62"/>
      <c r="Z10" s="62"/>
      <c r="AA10" s="110"/>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2"/>
      <c r="GB10" s="62"/>
      <c r="GC10" s="62"/>
      <c r="GD10" s="62"/>
      <c r="GE10" s="62"/>
      <c r="GF10" s="62"/>
      <c r="GG10" s="62"/>
      <c r="GH10" s="62"/>
      <c r="GI10" s="62"/>
      <c r="GJ10" s="62"/>
      <c r="GK10" s="62"/>
      <c r="GL10" s="62"/>
      <c r="GM10" s="62"/>
      <c r="GN10" s="62"/>
      <c r="GO10" s="62"/>
      <c r="GP10" s="62"/>
      <c r="GQ10" s="62"/>
      <c r="GR10" s="62"/>
      <c r="GS10" s="62"/>
      <c r="GT10" s="62"/>
      <c r="GU10" s="62"/>
      <c r="GV10" s="62"/>
      <c r="GW10" s="62"/>
      <c r="GX10" s="62"/>
      <c r="GY10" s="62"/>
      <c r="GZ10" s="62"/>
      <c r="HA10" s="62"/>
      <c r="HB10" s="62"/>
      <c r="HC10" s="62"/>
      <c r="HD10" s="62"/>
      <c r="HE10" s="62"/>
      <c r="HF10" s="62"/>
      <c r="HG10" s="62"/>
      <c r="HH10" s="62"/>
      <c r="HI10" s="62"/>
      <c r="HJ10" s="62"/>
      <c r="HK10" s="62"/>
      <c r="HL10" s="62"/>
      <c r="HM10" s="62"/>
      <c r="HN10" s="62"/>
      <c r="HO10" s="62"/>
      <c r="HP10" s="62"/>
      <c r="HQ10" s="62"/>
      <c r="HR10" s="62"/>
      <c r="HS10" s="62"/>
      <c r="HT10" s="62"/>
      <c r="HU10" s="62"/>
      <c r="HV10" s="62"/>
      <c r="HW10" s="62"/>
      <c r="HX10" s="62"/>
      <c r="HY10" s="62"/>
      <c r="HZ10" s="62"/>
      <c r="IA10" s="62"/>
      <c r="IB10" s="62"/>
      <c r="IC10" s="62"/>
      <c r="ID10" s="62"/>
      <c r="IE10" s="62"/>
      <c r="IF10" s="62"/>
      <c r="IG10" s="62"/>
      <c r="IH10" s="62"/>
    </row>
    <row r="11" spans="1:242" s="63" customFormat="1" ht="32.25" customHeight="1" x14ac:dyDescent="0.25">
      <c r="A11" s="191" t="s">
        <v>86</v>
      </c>
      <c r="B11" s="192"/>
      <c r="C11" s="193"/>
      <c r="D11" s="76">
        <f>sumkred2+C45</f>
        <v>112928.96174863388</v>
      </c>
      <c r="E11" s="61"/>
      <c r="F11" s="46"/>
      <c r="G11" s="123"/>
      <c r="H11" s="123"/>
      <c r="I11" s="46"/>
      <c r="J11" s="46"/>
      <c r="K11" s="46"/>
      <c r="L11" s="46"/>
      <c r="M11" s="61"/>
      <c r="N11" s="61"/>
      <c r="O11" s="61"/>
      <c r="P11" s="61"/>
      <c r="Q11" s="61"/>
      <c r="R11" s="61"/>
      <c r="S11" s="61"/>
      <c r="T11" s="61"/>
      <c r="U11" s="62"/>
      <c r="V11" s="62"/>
      <c r="W11" s="62"/>
      <c r="X11" s="62"/>
      <c r="Y11" s="62"/>
      <c r="Z11" s="62"/>
      <c r="AA11" s="110"/>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2"/>
      <c r="GB11" s="62"/>
      <c r="GC11" s="62"/>
      <c r="GD11" s="62"/>
      <c r="GE11" s="62"/>
      <c r="GF11" s="62"/>
      <c r="GG11" s="62"/>
      <c r="GH11" s="62"/>
      <c r="GI11" s="62"/>
      <c r="GJ11" s="62"/>
      <c r="GK11" s="62"/>
      <c r="GL11" s="62"/>
      <c r="GM11" s="62"/>
      <c r="GN11" s="62"/>
      <c r="GO11" s="62"/>
      <c r="GP11" s="62"/>
      <c r="GQ11" s="62"/>
      <c r="GR11" s="62"/>
      <c r="GS11" s="62"/>
      <c r="GT11" s="62"/>
      <c r="GU11" s="62"/>
      <c r="GV11" s="62"/>
      <c r="GW11" s="62"/>
      <c r="GX11" s="62"/>
      <c r="GY11" s="62"/>
      <c r="GZ11" s="62"/>
      <c r="HA11" s="62"/>
      <c r="HB11" s="62"/>
      <c r="HC11" s="62"/>
      <c r="HD11" s="62"/>
      <c r="HE11" s="62"/>
      <c r="HF11" s="62"/>
      <c r="HG11" s="62"/>
      <c r="HH11" s="62"/>
      <c r="HI11" s="62"/>
      <c r="HJ11" s="62"/>
      <c r="HK11" s="62"/>
      <c r="HL11" s="62"/>
      <c r="HM11" s="62"/>
      <c r="HN11" s="62"/>
      <c r="HO11" s="62"/>
      <c r="HP11" s="62"/>
      <c r="HQ11" s="62"/>
      <c r="HR11" s="62"/>
      <c r="HS11" s="62"/>
      <c r="HT11" s="62"/>
      <c r="HU11" s="62"/>
      <c r="HV11" s="62"/>
      <c r="HW11" s="62"/>
      <c r="HX11" s="62"/>
      <c r="HY11" s="62"/>
      <c r="HZ11" s="62"/>
      <c r="IA11" s="62"/>
      <c r="IB11" s="62"/>
      <c r="IC11" s="62"/>
      <c r="ID11" s="62"/>
      <c r="IE11" s="62"/>
      <c r="IF11" s="62"/>
      <c r="IG11" s="62"/>
      <c r="IH11" s="62"/>
    </row>
    <row r="12" spans="1:242" s="63" customFormat="1" ht="15.75" customHeight="1" x14ac:dyDescent="0.25">
      <c r="A12" s="191" t="s">
        <v>84</v>
      </c>
      <c r="B12" s="192"/>
      <c r="C12" s="193"/>
      <c r="D12" s="76">
        <f>C45*18%</f>
        <v>2327.2131147540981</v>
      </c>
      <c r="E12" s="61"/>
      <c r="F12" s="46"/>
      <c r="G12" s="46"/>
      <c r="H12" s="123"/>
      <c r="I12" s="46"/>
      <c r="J12" s="46"/>
      <c r="K12" s="46"/>
      <c r="L12" s="46"/>
      <c r="M12" s="61"/>
      <c r="N12" s="61"/>
      <c r="O12" s="61"/>
      <c r="P12" s="61"/>
      <c r="Q12" s="61"/>
      <c r="R12" s="61"/>
      <c r="S12" s="61"/>
      <c r="T12" s="61"/>
      <c r="U12" s="62"/>
      <c r="V12" s="62"/>
      <c r="W12" s="62"/>
      <c r="X12" s="62"/>
      <c r="Y12" s="62"/>
      <c r="Z12" s="62"/>
      <c r="AA12" s="110"/>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c r="FQ12" s="62"/>
      <c r="FR12" s="62"/>
      <c r="FS12" s="62"/>
      <c r="FT12" s="62"/>
      <c r="FU12" s="62"/>
      <c r="FV12" s="62"/>
      <c r="FW12" s="62"/>
      <c r="FX12" s="62"/>
      <c r="FY12" s="62"/>
      <c r="FZ12" s="62"/>
      <c r="GA12" s="62"/>
      <c r="GB12" s="62"/>
      <c r="GC12" s="62"/>
      <c r="GD12" s="62"/>
      <c r="GE12" s="62"/>
      <c r="GF12" s="62"/>
      <c r="GG12" s="62"/>
      <c r="GH12" s="62"/>
      <c r="GI12" s="62"/>
      <c r="GJ12" s="62"/>
      <c r="GK12" s="62"/>
      <c r="GL12" s="62"/>
      <c r="GM12" s="62"/>
      <c r="GN12" s="62"/>
      <c r="GO12" s="62"/>
      <c r="GP12" s="62"/>
      <c r="GQ12" s="62"/>
      <c r="GR12" s="62"/>
      <c r="GS12" s="62"/>
      <c r="GT12" s="62"/>
      <c r="GU12" s="62"/>
      <c r="GV12" s="62"/>
      <c r="GW12" s="62"/>
      <c r="GX12" s="62"/>
      <c r="GY12" s="62"/>
      <c r="GZ12" s="62"/>
      <c r="HA12" s="62"/>
      <c r="HB12" s="62"/>
      <c r="HC12" s="62"/>
      <c r="HD12" s="62"/>
      <c r="HE12" s="62"/>
      <c r="HF12" s="62"/>
      <c r="HG12" s="62"/>
      <c r="HH12" s="62"/>
      <c r="HI12" s="62"/>
      <c r="HJ12" s="62"/>
      <c r="HK12" s="62"/>
      <c r="HL12" s="62"/>
      <c r="HM12" s="62"/>
      <c r="HN12" s="62"/>
      <c r="HO12" s="62"/>
      <c r="HP12" s="62"/>
      <c r="HQ12" s="62"/>
      <c r="HR12" s="62"/>
      <c r="HS12" s="62"/>
      <c r="HT12" s="62"/>
      <c r="HU12" s="62"/>
      <c r="HV12" s="62"/>
      <c r="HW12" s="62"/>
      <c r="HX12" s="62"/>
      <c r="HY12" s="62"/>
      <c r="HZ12" s="62"/>
      <c r="IA12" s="62"/>
      <c r="IB12" s="62"/>
      <c r="IC12" s="62"/>
      <c r="ID12" s="62"/>
      <c r="IE12" s="62"/>
      <c r="IF12" s="62"/>
      <c r="IG12" s="62"/>
      <c r="IH12" s="62"/>
    </row>
    <row r="13" spans="1:242" s="77" customFormat="1" ht="18" customHeight="1" x14ac:dyDescent="0.25">
      <c r="A13" s="209" t="s">
        <v>85</v>
      </c>
      <c r="B13" s="210"/>
      <c r="C13" s="211"/>
      <c r="D13" s="76">
        <f>C45*5%</f>
        <v>646.44808743169403</v>
      </c>
      <c r="F13" s="125"/>
      <c r="G13" s="126"/>
      <c r="H13" s="123"/>
      <c r="I13" s="46"/>
      <c r="J13" s="46"/>
      <c r="K13" s="46"/>
      <c r="L13" s="46"/>
      <c r="M13" s="61"/>
      <c r="N13" s="61"/>
      <c r="O13" s="61"/>
      <c r="P13" s="61"/>
      <c r="Q13" s="61"/>
      <c r="R13" s="61"/>
      <c r="S13" s="61"/>
      <c r="T13" s="61"/>
      <c r="U13" s="62"/>
      <c r="V13" s="62"/>
      <c r="W13" s="62"/>
      <c r="X13" s="62"/>
      <c r="Y13" s="62"/>
      <c r="Z13" s="62"/>
      <c r="AA13" s="111"/>
      <c r="AB13" s="62"/>
      <c r="AC13" s="62"/>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8"/>
      <c r="BF13" s="78"/>
      <c r="BG13" s="78"/>
      <c r="BH13" s="78"/>
      <c r="BI13" s="78"/>
      <c r="BJ13" s="78"/>
      <c r="BK13" s="78"/>
      <c r="BL13" s="78"/>
      <c r="BM13" s="78"/>
      <c r="BN13" s="78"/>
      <c r="BO13" s="78"/>
      <c r="BP13" s="78"/>
      <c r="BQ13" s="78"/>
      <c r="BR13" s="78"/>
      <c r="BS13" s="78"/>
      <c r="BT13" s="78"/>
      <c r="BU13" s="78"/>
      <c r="BV13" s="78"/>
      <c r="BW13" s="78"/>
      <c r="BX13" s="78"/>
      <c r="BY13" s="78"/>
      <c r="BZ13" s="78"/>
      <c r="CA13" s="78"/>
      <c r="CB13" s="78"/>
      <c r="CC13" s="78"/>
      <c r="CD13" s="78"/>
      <c r="CE13" s="78"/>
      <c r="CF13" s="78"/>
      <c r="CG13" s="78"/>
      <c r="CH13" s="78"/>
      <c r="CI13" s="78"/>
      <c r="CJ13" s="78"/>
      <c r="CK13" s="78"/>
      <c r="CL13" s="78"/>
      <c r="CM13" s="78"/>
      <c r="CN13" s="78"/>
      <c r="CO13" s="78"/>
      <c r="CP13" s="78"/>
      <c r="CQ13" s="78"/>
      <c r="CR13" s="78"/>
      <c r="CS13" s="78"/>
      <c r="CT13" s="78"/>
      <c r="CU13" s="78"/>
      <c r="CV13" s="78"/>
      <c r="CW13" s="78"/>
      <c r="CX13" s="78"/>
      <c r="CY13" s="78"/>
      <c r="CZ13" s="78"/>
      <c r="DA13" s="78"/>
      <c r="DB13" s="78"/>
      <c r="DC13" s="78"/>
      <c r="DD13" s="78"/>
      <c r="DE13" s="78"/>
      <c r="DF13" s="78"/>
      <c r="DG13" s="78"/>
      <c r="DH13" s="78"/>
      <c r="DI13" s="78"/>
      <c r="DJ13" s="78"/>
      <c r="DK13" s="78"/>
      <c r="DL13" s="78"/>
      <c r="DM13" s="78"/>
      <c r="DN13" s="78"/>
      <c r="DO13" s="78"/>
      <c r="DP13" s="78"/>
      <c r="DQ13" s="78"/>
      <c r="DR13" s="78"/>
      <c r="DS13" s="78"/>
      <c r="DT13" s="78"/>
      <c r="DU13" s="78"/>
      <c r="DV13" s="78"/>
      <c r="DW13" s="78"/>
      <c r="DX13" s="78"/>
      <c r="DY13" s="78"/>
      <c r="DZ13" s="78"/>
      <c r="EA13" s="78"/>
      <c r="EB13" s="78"/>
      <c r="EC13" s="78"/>
      <c r="ED13" s="78"/>
      <c r="EE13" s="78"/>
      <c r="EF13" s="78"/>
      <c r="EG13" s="78"/>
      <c r="EH13" s="78"/>
      <c r="EI13" s="78"/>
      <c r="EJ13" s="78"/>
      <c r="EK13" s="78"/>
      <c r="EL13" s="78"/>
      <c r="EM13" s="78"/>
      <c r="EN13" s="78"/>
      <c r="EO13" s="78"/>
      <c r="EP13" s="78"/>
      <c r="EQ13" s="78"/>
      <c r="ER13" s="78"/>
      <c r="ES13" s="78"/>
      <c r="ET13" s="78"/>
      <c r="EU13" s="78"/>
      <c r="EV13" s="78"/>
      <c r="EW13" s="78"/>
      <c r="EX13" s="78"/>
      <c r="EY13" s="78"/>
      <c r="EZ13" s="78"/>
      <c r="FA13" s="78"/>
      <c r="FB13" s="78"/>
      <c r="FC13" s="7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c r="IE13" s="78"/>
      <c r="IF13" s="78"/>
      <c r="IG13" s="78"/>
      <c r="IH13" s="78"/>
    </row>
    <row r="14" spans="1:242" s="77" customFormat="1" ht="33.75" customHeight="1" x14ac:dyDescent="0.25">
      <c r="A14" s="194" t="s">
        <v>87</v>
      </c>
      <c r="B14" s="195"/>
      <c r="C14" s="196"/>
      <c r="D14" s="114">
        <f>E45</f>
        <v>112928.96174863388</v>
      </c>
      <c r="F14" s="127"/>
      <c r="G14" s="46"/>
      <c r="H14" s="123"/>
      <c r="I14" s="46"/>
      <c r="J14" s="46"/>
      <c r="K14" s="46"/>
      <c r="L14" s="46"/>
      <c r="M14" s="61"/>
      <c r="N14" s="61"/>
      <c r="O14" s="61"/>
      <c r="P14" s="61"/>
      <c r="Q14" s="61"/>
      <c r="R14" s="61"/>
      <c r="S14" s="61"/>
      <c r="T14" s="61"/>
      <c r="U14" s="62"/>
      <c r="V14" s="62"/>
      <c r="W14" s="62"/>
      <c r="X14" s="62"/>
      <c r="Y14" s="62"/>
      <c r="Z14" s="62"/>
      <c r="AA14" s="111"/>
      <c r="AB14" s="62"/>
      <c r="AC14" s="62"/>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78"/>
      <c r="CG14" s="78"/>
      <c r="CH14" s="78"/>
      <c r="CI14" s="78"/>
      <c r="CJ14" s="78"/>
      <c r="CK14" s="78"/>
      <c r="CL14" s="78"/>
      <c r="CM14" s="78"/>
      <c r="CN14" s="78"/>
      <c r="CO14" s="78"/>
      <c r="CP14" s="78"/>
      <c r="CQ14" s="78"/>
      <c r="CR14" s="78"/>
      <c r="CS14" s="78"/>
      <c r="CT14" s="78"/>
      <c r="CU14" s="78"/>
      <c r="CV14" s="78"/>
      <c r="CW14" s="78"/>
      <c r="CX14" s="78"/>
      <c r="CY14" s="78"/>
      <c r="CZ14" s="78"/>
      <c r="DA14" s="78"/>
      <c r="DB14" s="78"/>
      <c r="DC14" s="78"/>
      <c r="DD14" s="78"/>
      <c r="DE14" s="78"/>
      <c r="DF14" s="78"/>
      <c r="DG14" s="78"/>
      <c r="DH14" s="78"/>
      <c r="DI14" s="78"/>
      <c r="DJ14" s="78"/>
      <c r="DK14" s="78"/>
      <c r="DL14" s="78"/>
      <c r="DM14" s="78"/>
      <c r="DN14" s="78"/>
      <c r="DO14" s="78"/>
      <c r="DP14" s="78"/>
      <c r="DQ14" s="78"/>
      <c r="DR14" s="78"/>
      <c r="DS14" s="78"/>
      <c r="DT14" s="78"/>
      <c r="DU14" s="78"/>
      <c r="DV14" s="78"/>
      <c r="DW14" s="78"/>
      <c r="DX14" s="78"/>
      <c r="DY14" s="78"/>
      <c r="DZ14" s="78"/>
      <c r="EA14" s="78"/>
      <c r="EB14" s="78"/>
      <c r="EC14" s="78"/>
      <c r="ED14" s="78"/>
      <c r="EE14" s="78"/>
      <c r="EF14" s="78"/>
      <c r="EG14" s="78"/>
      <c r="EH14" s="78"/>
      <c r="EI14" s="78"/>
      <c r="EJ14" s="78"/>
      <c r="EK14" s="78"/>
      <c r="EL14" s="78"/>
      <c r="EM14" s="78"/>
      <c r="EN14" s="78"/>
      <c r="EO14" s="78"/>
      <c r="EP14" s="78"/>
      <c r="EQ14" s="78"/>
      <c r="ER14" s="78"/>
      <c r="ES14" s="78"/>
      <c r="ET14" s="78"/>
      <c r="EU14" s="78"/>
      <c r="EV14" s="78"/>
      <c r="EW14" s="78"/>
      <c r="EX14" s="78"/>
      <c r="EY14" s="78"/>
      <c r="EZ14" s="78"/>
      <c r="FA14" s="78"/>
      <c r="FB14" s="78"/>
      <c r="FC14" s="7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c r="ID14" s="78"/>
      <c r="IE14" s="78"/>
      <c r="IF14" s="78"/>
      <c r="IG14" s="78"/>
      <c r="IH14" s="78"/>
    </row>
    <row r="15" spans="1:242" s="77" customFormat="1" ht="81" customHeight="1" thickBot="1" x14ac:dyDescent="0.3">
      <c r="A15" s="200" t="s">
        <v>94</v>
      </c>
      <c r="B15" s="201"/>
      <c r="C15" s="202"/>
      <c r="D15" s="113">
        <v>0</v>
      </c>
      <c r="F15" s="127"/>
      <c r="G15" s="46"/>
      <c r="H15" s="123"/>
      <c r="I15" s="46"/>
      <c r="J15" s="46"/>
      <c r="K15" s="46"/>
      <c r="L15" s="46"/>
      <c r="M15" s="61"/>
      <c r="N15" s="61"/>
      <c r="O15" s="61"/>
      <c r="P15" s="61"/>
      <c r="Q15" s="61"/>
      <c r="R15" s="61"/>
      <c r="S15" s="61"/>
      <c r="T15" s="61"/>
      <c r="U15" s="62"/>
      <c r="V15" s="62"/>
      <c r="W15" s="62"/>
      <c r="X15" s="62"/>
      <c r="Y15" s="62"/>
      <c r="Z15" s="62"/>
      <c r="AA15" s="111"/>
      <c r="AB15" s="62"/>
      <c r="AC15" s="62"/>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row>
    <row r="16" spans="1:242" s="77" customFormat="1" ht="51.75" customHeight="1" x14ac:dyDescent="0.25">
      <c r="A16" s="187" t="s">
        <v>97</v>
      </c>
      <c r="B16" s="187"/>
      <c r="C16" s="187"/>
      <c r="D16" s="187"/>
      <c r="F16" s="127"/>
      <c r="G16" s="46"/>
      <c r="H16" s="46"/>
      <c r="I16" s="46"/>
      <c r="J16" s="46"/>
      <c r="K16" s="46"/>
      <c r="L16" s="46"/>
      <c r="M16" s="61"/>
      <c r="N16" s="61"/>
      <c r="O16" s="61"/>
      <c r="P16" s="61"/>
      <c r="Q16" s="61"/>
      <c r="R16" s="61"/>
      <c r="S16" s="61"/>
      <c r="T16" s="61"/>
      <c r="U16" s="62"/>
      <c r="V16" s="62"/>
      <c r="W16" s="62"/>
      <c r="X16" s="62"/>
      <c r="Y16" s="62"/>
      <c r="Z16" s="62"/>
      <c r="AA16" s="111"/>
      <c r="AB16" s="62"/>
      <c r="AC16" s="62"/>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8"/>
      <c r="BF16" s="78"/>
      <c r="BG16" s="78"/>
      <c r="BH16" s="78"/>
      <c r="BI16" s="78"/>
      <c r="BJ16" s="78"/>
      <c r="BK16" s="78"/>
      <c r="BL16" s="78"/>
      <c r="BM16" s="78"/>
      <c r="BN16" s="78"/>
      <c r="BO16" s="78"/>
      <c r="BP16" s="78"/>
      <c r="BQ16" s="78"/>
      <c r="BR16" s="78"/>
      <c r="BS16" s="78"/>
      <c r="BT16" s="78"/>
      <c r="BU16" s="78"/>
      <c r="BV16" s="78"/>
      <c r="BW16" s="78"/>
      <c r="BX16" s="78"/>
      <c r="BY16" s="78"/>
      <c r="BZ16" s="78"/>
      <c r="CA16" s="78"/>
      <c r="CB16" s="78"/>
      <c r="CC16" s="78"/>
      <c r="CD16" s="78"/>
      <c r="CE16" s="78"/>
      <c r="CF16" s="78"/>
      <c r="CG16" s="78"/>
      <c r="CH16" s="78"/>
      <c r="CI16" s="78"/>
      <c r="CJ16" s="78"/>
      <c r="CK16" s="78"/>
      <c r="CL16" s="78"/>
      <c r="CM16" s="78"/>
      <c r="CN16" s="78"/>
      <c r="CO16" s="78"/>
      <c r="CP16" s="78"/>
      <c r="CQ16" s="78"/>
      <c r="CR16" s="78"/>
      <c r="CS16" s="78"/>
      <c r="CT16" s="78"/>
      <c r="CU16" s="78"/>
      <c r="CV16" s="78"/>
      <c r="CW16" s="78"/>
      <c r="CX16" s="78"/>
      <c r="CY16" s="78"/>
      <c r="CZ16" s="78"/>
      <c r="DA16" s="78"/>
      <c r="DB16" s="78"/>
      <c r="DC16" s="78"/>
      <c r="DD16" s="78"/>
      <c r="DE16" s="78"/>
      <c r="DF16" s="78"/>
      <c r="DG16" s="78"/>
      <c r="DH16" s="78"/>
      <c r="DI16" s="78"/>
      <c r="DJ16" s="78"/>
      <c r="DK16" s="78"/>
      <c r="DL16" s="78"/>
      <c r="DM16" s="78"/>
      <c r="DN16" s="78"/>
      <c r="DO16" s="78"/>
      <c r="DP16" s="78"/>
      <c r="DQ16" s="78"/>
      <c r="DR16" s="78"/>
      <c r="DS16" s="78"/>
      <c r="DT16" s="78"/>
      <c r="DU16" s="78"/>
      <c r="DV16" s="78"/>
      <c r="DW16" s="78"/>
      <c r="DX16" s="78"/>
      <c r="DY16" s="78"/>
      <c r="DZ16" s="78"/>
      <c r="EA16" s="78"/>
      <c r="EB16" s="78"/>
      <c r="EC16" s="78"/>
      <c r="ED16" s="78"/>
      <c r="EE16" s="78"/>
      <c r="EF16" s="78"/>
      <c r="EG16" s="78"/>
      <c r="EH16" s="78"/>
      <c r="EI16" s="78"/>
      <c r="EJ16" s="78"/>
      <c r="EK16" s="78"/>
      <c r="EL16" s="78"/>
      <c r="EM16" s="78"/>
      <c r="EN16" s="78"/>
      <c r="EO16" s="78"/>
      <c r="EP16" s="78"/>
      <c r="EQ16" s="78"/>
      <c r="ER16" s="78"/>
      <c r="ES16" s="78"/>
      <c r="ET16" s="78"/>
      <c r="EU16" s="78"/>
      <c r="EV16" s="78"/>
      <c r="EW16" s="78"/>
      <c r="EX16" s="78"/>
      <c r="EY16" s="78"/>
      <c r="EZ16" s="78"/>
      <c r="FA16" s="78"/>
      <c r="FB16" s="78"/>
      <c r="FC16" s="78"/>
      <c r="FD16" s="78"/>
      <c r="FE16" s="78"/>
      <c r="FF16" s="78"/>
      <c r="FG16" s="78"/>
      <c r="FH16" s="78"/>
      <c r="FI16" s="78"/>
      <c r="FJ16" s="78"/>
      <c r="FK16" s="78"/>
      <c r="FL16" s="78"/>
      <c r="FM16" s="78"/>
      <c r="FN16" s="78"/>
      <c r="FO16" s="78"/>
      <c r="FP16" s="78"/>
      <c r="FQ16" s="78"/>
      <c r="FR16" s="78"/>
      <c r="FS16" s="78"/>
      <c r="FT16" s="78"/>
      <c r="FU16" s="78"/>
      <c r="FV16" s="78"/>
      <c r="FW16" s="78"/>
      <c r="FX16" s="78"/>
      <c r="FY16" s="78"/>
      <c r="FZ16" s="78"/>
      <c r="GA16" s="78"/>
      <c r="GB16" s="78"/>
      <c r="GC16" s="78"/>
      <c r="GD16" s="78"/>
      <c r="GE16" s="78"/>
      <c r="GF16" s="78"/>
      <c r="GG16" s="78"/>
      <c r="GH16" s="78"/>
      <c r="GI16" s="78"/>
      <c r="GJ16" s="78"/>
      <c r="GK16" s="78"/>
      <c r="GL16" s="78"/>
      <c r="GM16" s="78"/>
      <c r="GN16" s="78"/>
      <c r="GO16" s="78"/>
      <c r="GP16" s="78"/>
      <c r="GQ16" s="78"/>
      <c r="GR16" s="78"/>
      <c r="GS16" s="78"/>
      <c r="GT16" s="78"/>
      <c r="GU16" s="78"/>
      <c r="GV16" s="78"/>
      <c r="GW16" s="78"/>
      <c r="GX16" s="78"/>
      <c r="GY16" s="78"/>
      <c r="GZ16" s="78"/>
      <c r="HA16" s="78"/>
      <c r="HB16" s="78"/>
      <c r="HC16" s="78"/>
      <c r="HD16" s="78"/>
      <c r="HE16" s="78"/>
      <c r="HF16" s="78"/>
      <c r="HG16" s="78"/>
      <c r="HH16" s="78"/>
      <c r="HI16" s="78"/>
      <c r="HJ16" s="78"/>
      <c r="HK16" s="78"/>
      <c r="HL16" s="78"/>
      <c r="HM16" s="78"/>
      <c r="HN16" s="78"/>
      <c r="HO16" s="78"/>
      <c r="HP16" s="78"/>
      <c r="HQ16" s="78"/>
      <c r="HR16" s="78"/>
      <c r="HS16" s="78"/>
      <c r="HT16" s="78"/>
      <c r="HU16" s="78"/>
      <c r="HV16" s="78"/>
      <c r="HW16" s="78"/>
      <c r="HX16" s="78"/>
      <c r="HY16" s="78"/>
      <c r="HZ16" s="78"/>
      <c r="IA16" s="78"/>
      <c r="IB16" s="78"/>
      <c r="IC16" s="78"/>
      <c r="ID16" s="78"/>
      <c r="IE16" s="78"/>
      <c r="IF16" s="78"/>
      <c r="IG16" s="78"/>
      <c r="IH16" s="78"/>
    </row>
    <row r="17" spans="1:242" s="77" customFormat="1" ht="48.75" customHeight="1" x14ac:dyDescent="0.25">
      <c r="A17" s="187" t="s">
        <v>93</v>
      </c>
      <c r="B17" s="187"/>
      <c r="C17" s="187"/>
      <c r="D17" s="187"/>
      <c r="F17" s="127"/>
      <c r="G17" s="46"/>
      <c r="H17" s="46"/>
      <c r="I17" s="46"/>
      <c r="J17" s="46"/>
      <c r="K17" s="46"/>
      <c r="L17" s="46"/>
      <c r="M17" s="61"/>
      <c r="N17" s="61"/>
      <c r="O17" s="61"/>
      <c r="P17" s="61"/>
      <c r="Q17" s="61"/>
      <c r="R17" s="61"/>
      <c r="S17" s="61"/>
      <c r="T17" s="61"/>
      <c r="U17" s="62"/>
      <c r="V17" s="62"/>
      <c r="W17" s="62"/>
      <c r="X17" s="62"/>
      <c r="Y17" s="62"/>
      <c r="Z17" s="62"/>
      <c r="AA17" s="111"/>
      <c r="AB17" s="62"/>
      <c r="AC17" s="62"/>
      <c r="AD17" s="78"/>
      <c r="AE17" s="78"/>
      <c r="AF17" s="78"/>
      <c r="AG17" s="78"/>
      <c r="AH17" s="78"/>
      <c r="AI17" s="78"/>
      <c r="AJ17" s="78"/>
      <c r="AK17" s="78"/>
      <c r="AL17" s="78"/>
      <c r="AM17" s="78"/>
      <c r="AN17" s="78"/>
      <c r="AO17" s="78"/>
      <c r="AP17" s="78"/>
      <c r="AQ17" s="78"/>
      <c r="AR17" s="78"/>
      <c r="AS17" s="78"/>
      <c r="AT17" s="78"/>
      <c r="AU17" s="78"/>
      <c r="AV17" s="78"/>
      <c r="AW17" s="78"/>
      <c r="AX17" s="78"/>
      <c r="AY17" s="78"/>
      <c r="AZ17" s="78"/>
      <c r="BA17" s="78"/>
      <c r="BB17" s="78"/>
      <c r="BC17" s="78"/>
      <c r="BD17" s="78"/>
      <c r="BE17" s="78"/>
      <c r="BF17" s="78"/>
      <c r="BG17" s="78"/>
      <c r="BH17" s="78"/>
      <c r="BI17" s="78"/>
      <c r="BJ17" s="78"/>
      <c r="BK17" s="78"/>
      <c r="BL17" s="78"/>
      <c r="BM17" s="78"/>
      <c r="BN17" s="78"/>
      <c r="BO17" s="78"/>
      <c r="BP17" s="78"/>
      <c r="BQ17" s="78"/>
      <c r="BR17" s="78"/>
      <c r="BS17" s="78"/>
      <c r="BT17" s="78"/>
      <c r="BU17" s="78"/>
      <c r="BV17" s="78"/>
      <c r="BW17" s="78"/>
      <c r="BX17" s="78"/>
      <c r="BY17" s="78"/>
      <c r="BZ17" s="78"/>
      <c r="CA17" s="78"/>
      <c r="CB17" s="78"/>
      <c r="CC17" s="78"/>
      <c r="CD17" s="78"/>
      <c r="CE17" s="78"/>
      <c r="CF17" s="78"/>
      <c r="CG17" s="78"/>
      <c r="CH17" s="78"/>
      <c r="CI17" s="78"/>
      <c r="CJ17" s="78"/>
      <c r="CK17" s="78"/>
      <c r="CL17" s="78"/>
      <c r="CM17" s="78"/>
      <c r="CN17" s="78"/>
      <c r="CO17" s="78"/>
      <c r="CP17" s="78"/>
      <c r="CQ17" s="78"/>
      <c r="CR17" s="78"/>
      <c r="CS17" s="78"/>
      <c r="CT17" s="78"/>
      <c r="CU17" s="78"/>
      <c r="CV17" s="78"/>
      <c r="CW17" s="78"/>
      <c r="CX17" s="78"/>
      <c r="CY17" s="78"/>
      <c r="CZ17" s="78"/>
      <c r="DA17" s="78"/>
      <c r="DB17" s="78"/>
      <c r="DC17" s="78"/>
      <c r="DD17" s="78"/>
      <c r="DE17" s="78"/>
      <c r="DF17" s="78"/>
      <c r="DG17" s="78"/>
      <c r="DH17" s="78"/>
      <c r="DI17" s="78"/>
      <c r="DJ17" s="78"/>
      <c r="DK17" s="78"/>
      <c r="DL17" s="78"/>
      <c r="DM17" s="78"/>
      <c r="DN17" s="78"/>
      <c r="DO17" s="78"/>
      <c r="DP17" s="78"/>
      <c r="DQ17" s="78"/>
      <c r="DR17" s="78"/>
      <c r="DS17" s="78"/>
      <c r="DT17" s="78"/>
      <c r="DU17" s="78"/>
      <c r="DV17" s="78"/>
      <c r="DW17" s="78"/>
      <c r="DX17" s="78"/>
      <c r="DY17" s="78"/>
      <c r="DZ17" s="78"/>
      <c r="EA17" s="78"/>
      <c r="EB17" s="78"/>
      <c r="EC17" s="78"/>
      <c r="ED17" s="78"/>
      <c r="EE17" s="78"/>
      <c r="EF17" s="78"/>
      <c r="EG17" s="78"/>
      <c r="EH17" s="78"/>
      <c r="EI17" s="78"/>
      <c r="EJ17" s="78"/>
      <c r="EK17" s="78"/>
      <c r="EL17" s="78"/>
      <c r="EM17" s="78"/>
      <c r="EN17" s="78"/>
      <c r="EO17" s="78"/>
      <c r="EP17" s="78"/>
      <c r="EQ17" s="78"/>
      <c r="ER17" s="78"/>
      <c r="ES17" s="78"/>
      <c r="ET17" s="78"/>
      <c r="EU17" s="78"/>
      <c r="EV17" s="78"/>
      <c r="EW17" s="78"/>
      <c r="EX17" s="78"/>
      <c r="EY17" s="78"/>
      <c r="EZ17" s="78"/>
      <c r="FA17" s="78"/>
      <c r="FB17" s="78"/>
      <c r="FC17" s="78"/>
      <c r="FD17" s="78"/>
      <c r="FE17" s="78"/>
      <c r="FF17" s="78"/>
      <c r="FG17" s="78"/>
      <c r="FH17" s="78"/>
      <c r="FI17" s="78"/>
      <c r="FJ17" s="78"/>
      <c r="FK17" s="78"/>
      <c r="FL17" s="78"/>
      <c r="FM17" s="78"/>
      <c r="FN17" s="78"/>
      <c r="FO17" s="78"/>
      <c r="FP17" s="78"/>
      <c r="FQ17" s="78"/>
      <c r="FR17" s="78"/>
      <c r="FS17" s="78"/>
      <c r="FT17" s="78"/>
      <c r="FU17" s="78"/>
      <c r="FV17" s="78"/>
      <c r="FW17" s="78"/>
      <c r="FX17" s="78"/>
      <c r="FY17" s="78"/>
      <c r="FZ17" s="78"/>
      <c r="GA17" s="78"/>
      <c r="GB17" s="78"/>
      <c r="GC17" s="78"/>
      <c r="GD17" s="78"/>
      <c r="GE17" s="78"/>
      <c r="GF17" s="78"/>
      <c r="GG17" s="78"/>
      <c r="GH17" s="78"/>
      <c r="GI17" s="78"/>
      <c r="GJ17" s="78"/>
      <c r="GK17" s="78"/>
      <c r="GL17" s="78"/>
      <c r="GM17" s="78"/>
      <c r="GN17" s="78"/>
      <c r="GO17" s="78"/>
      <c r="GP17" s="78"/>
      <c r="GQ17" s="78"/>
      <c r="GR17" s="78"/>
      <c r="GS17" s="78"/>
      <c r="GT17" s="78"/>
      <c r="GU17" s="78"/>
      <c r="GV17" s="78"/>
      <c r="GW17" s="78"/>
      <c r="GX17" s="78"/>
      <c r="GY17" s="78"/>
      <c r="GZ17" s="78"/>
      <c r="HA17" s="78"/>
      <c r="HB17" s="78"/>
      <c r="HC17" s="78"/>
      <c r="HD17" s="78"/>
      <c r="HE17" s="78"/>
      <c r="HF17" s="78"/>
      <c r="HG17" s="78"/>
      <c r="HH17" s="78"/>
      <c r="HI17" s="78"/>
      <c r="HJ17" s="78"/>
      <c r="HK17" s="78"/>
      <c r="HL17" s="78"/>
      <c r="HM17" s="78"/>
      <c r="HN17" s="78"/>
      <c r="HO17" s="78"/>
      <c r="HP17" s="78"/>
      <c r="HQ17" s="78"/>
      <c r="HR17" s="78"/>
      <c r="HS17" s="78"/>
      <c r="HT17" s="78"/>
      <c r="HU17" s="78"/>
      <c r="HV17" s="78"/>
      <c r="HW17" s="78"/>
      <c r="HX17" s="78"/>
      <c r="HY17" s="78"/>
      <c r="HZ17" s="78"/>
      <c r="IA17" s="78"/>
      <c r="IB17" s="78"/>
      <c r="IC17" s="78"/>
      <c r="ID17" s="78"/>
      <c r="IE17" s="78"/>
      <c r="IF17" s="78"/>
      <c r="IG17" s="78"/>
      <c r="IH17" s="78"/>
    </row>
    <row r="18" spans="1:242" s="77" customFormat="1" ht="39.75" hidden="1" customHeight="1" thickBot="1" x14ac:dyDescent="0.3">
      <c r="A18" s="57"/>
      <c r="B18" s="57"/>
      <c r="C18" s="57"/>
      <c r="D18" s="57"/>
      <c r="F18" s="127"/>
      <c r="G18" s="46"/>
      <c r="H18" s="46"/>
      <c r="I18" s="46"/>
      <c r="J18" s="46"/>
      <c r="K18" s="46"/>
      <c r="L18" s="46"/>
      <c r="M18" s="61"/>
      <c r="N18" s="61"/>
      <c r="O18" s="61"/>
      <c r="P18" s="61"/>
      <c r="Q18" s="61"/>
      <c r="R18" s="61"/>
      <c r="S18" s="61"/>
      <c r="T18" s="61"/>
      <c r="U18" s="62"/>
      <c r="V18" s="62"/>
      <c r="W18" s="62"/>
      <c r="X18" s="62"/>
      <c r="Y18" s="62"/>
      <c r="Z18" s="62"/>
      <c r="AA18" s="111"/>
      <c r="AB18" s="62"/>
      <c r="AC18" s="62"/>
      <c r="AD18" s="78"/>
      <c r="AE18" s="78"/>
      <c r="AF18" s="78"/>
      <c r="AG18" s="78"/>
      <c r="AH18" s="78"/>
      <c r="AI18" s="78"/>
      <c r="AJ18" s="78"/>
      <c r="AK18" s="78"/>
      <c r="AL18" s="78"/>
      <c r="AM18" s="78"/>
      <c r="AN18" s="78"/>
      <c r="AO18" s="78"/>
      <c r="AP18" s="78"/>
      <c r="AQ18" s="78"/>
      <c r="AR18" s="78"/>
      <c r="AS18" s="78"/>
      <c r="AT18" s="78"/>
      <c r="AU18" s="78"/>
      <c r="AV18" s="78"/>
      <c r="AW18" s="78"/>
      <c r="AX18" s="78"/>
      <c r="AY18" s="78"/>
      <c r="AZ18" s="78"/>
      <c r="BA18" s="78"/>
      <c r="BB18" s="78"/>
      <c r="BC18" s="78"/>
      <c r="BD18" s="78"/>
      <c r="BE18" s="78"/>
      <c r="BF18" s="78"/>
      <c r="BG18" s="78"/>
      <c r="BH18" s="78"/>
      <c r="BI18" s="78"/>
      <c r="BJ18" s="78"/>
      <c r="BK18" s="78"/>
      <c r="BL18" s="78"/>
      <c r="BM18" s="78"/>
      <c r="BN18" s="78"/>
      <c r="BO18" s="78"/>
      <c r="BP18" s="78"/>
      <c r="BQ18" s="78"/>
      <c r="BR18" s="78"/>
      <c r="BS18" s="78"/>
      <c r="BT18" s="78"/>
      <c r="BU18" s="78"/>
      <c r="BV18" s="78"/>
      <c r="BW18" s="78"/>
      <c r="BX18" s="78"/>
      <c r="BY18" s="78"/>
      <c r="BZ18" s="78"/>
      <c r="CA18" s="78"/>
      <c r="CB18" s="78"/>
      <c r="CC18" s="78"/>
      <c r="CD18" s="78"/>
      <c r="CE18" s="78"/>
      <c r="CF18" s="78"/>
      <c r="CG18" s="78"/>
      <c r="CH18" s="78"/>
      <c r="CI18" s="78"/>
      <c r="CJ18" s="78"/>
      <c r="CK18" s="78"/>
      <c r="CL18" s="78"/>
      <c r="CM18" s="78"/>
      <c r="CN18" s="78"/>
      <c r="CO18" s="78"/>
      <c r="CP18" s="78"/>
      <c r="CQ18" s="78"/>
      <c r="CR18" s="78"/>
      <c r="CS18" s="78"/>
      <c r="CT18" s="78"/>
      <c r="CU18" s="78"/>
      <c r="CV18" s="78"/>
      <c r="CW18" s="78"/>
      <c r="CX18" s="78"/>
      <c r="CY18" s="78"/>
      <c r="CZ18" s="78"/>
      <c r="DA18" s="78"/>
      <c r="DB18" s="78"/>
      <c r="DC18" s="78"/>
      <c r="DD18" s="78"/>
      <c r="DE18" s="78"/>
      <c r="DF18" s="78"/>
      <c r="DG18" s="78"/>
      <c r="DH18" s="78"/>
      <c r="DI18" s="78"/>
      <c r="DJ18" s="78"/>
      <c r="DK18" s="78"/>
      <c r="DL18" s="78"/>
      <c r="DM18" s="78"/>
      <c r="DN18" s="78"/>
      <c r="DO18" s="78"/>
      <c r="DP18" s="78"/>
      <c r="DQ18" s="78"/>
      <c r="DR18" s="78"/>
      <c r="DS18" s="78"/>
      <c r="DT18" s="78"/>
      <c r="DU18" s="78"/>
      <c r="DV18" s="78"/>
      <c r="DW18" s="78"/>
      <c r="DX18" s="78"/>
      <c r="DY18" s="78"/>
      <c r="DZ18" s="78"/>
      <c r="EA18" s="78"/>
      <c r="EB18" s="78"/>
      <c r="EC18" s="78"/>
      <c r="ED18" s="78"/>
      <c r="EE18" s="78"/>
      <c r="EF18" s="78"/>
      <c r="EG18" s="78"/>
      <c r="EH18" s="78"/>
      <c r="EI18" s="78"/>
      <c r="EJ18" s="78"/>
      <c r="EK18" s="78"/>
      <c r="EL18" s="78"/>
      <c r="EM18" s="78"/>
      <c r="EN18" s="78"/>
      <c r="EO18" s="78"/>
      <c r="EP18" s="78"/>
      <c r="EQ18" s="78"/>
      <c r="ER18" s="78"/>
      <c r="ES18" s="78"/>
      <c r="ET18" s="78"/>
      <c r="EU18" s="78"/>
      <c r="EV18" s="78"/>
      <c r="EW18" s="78"/>
      <c r="EX18" s="78"/>
      <c r="EY18" s="78"/>
      <c r="EZ18" s="78"/>
      <c r="FA18" s="78"/>
      <c r="FB18" s="78"/>
      <c r="FC18" s="78"/>
      <c r="FD18" s="78"/>
      <c r="FE18" s="78"/>
      <c r="FF18" s="78"/>
      <c r="FG18" s="78"/>
      <c r="FH18" s="78"/>
      <c r="FI18" s="78"/>
      <c r="FJ18" s="78"/>
      <c r="FK18" s="78"/>
      <c r="FL18" s="78"/>
      <c r="FM18" s="78"/>
      <c r="FN18" s="78"/>
      <c r="FO18" s="78"/>
      <c r="FP18" s="78"/>
      <c r="FQ18" s="78"/>
      <c r="FR18" s="78"/>
      <c r="FS18" s="78"/>
      <c r="FT18" s="78"/>
      <c r="FU18" s="78"/>
      <c r="FV18" s="78"/>
      <c r="FW18" s="78"/>
      <c r="FX18" s="78"/>
      <c r="FY18" s="78"/>
      <c r="FZ18" s="78"/>
      <c r="GA18" s="78"/>
      <c r="GB18" s="78"/>
      <c r="GC18" s="78"/>
      <c r="GD18" s="78"/>
      <c r="GE18" s="78"/>
      <c r="GF18" s="78"/>
      <c r="GG18" s="78"/>
      <c r="GH18" s="78"/>
      <c r="GI18" s="78"/>
      <c r="GJ18" s="78"/>
      <c r="GK18" s="78"/>
      <c r="GL18" s="78"/>
      <c r="GM18" s="78"/>
      <c r="GN18" s="78"/>
      <c r="GO18" s="78"/>
      <c r="GP18" s="78"/>
      <c r="GQ18" s="78"/>
      <c r="GR18" s="78"/>
      <c r="GS18" s="78"/>
      <c r="GT18" s="78"/>
      <c r="GU18" s="78"/>
      <c r="GV18" s="78"/>
      <c r="GW18" s="78"/>
      <c r="GX18" s="78"/>
      <c r="GY18" s="78"/>
      <c r="GZ18" s="78"/>
      <c r="HA18" s="78"/>
      <c r="HB18" s="78"/>
      <c r="HC18" s="78"/>
      <c r="HD18" s="78"/>
      <c r="HE18" s="78"/>
      <c r="HF18" s="78"/>
      <c r="HG18" s="78"/>
      <c r="HH18" s="78"/>
      <c r="HI18" s="78"/>
      <c r="HJ18" s="78"/>
      <c r="HK18" s="78"/>
      <c r="HL18" s="78"/>
      <c r="HM18" s="78"/>
      <c r="HN18" s="78"/>
      <c r="HO18" s="78"/>
      <c r="HP18" s="78"/>
      <c r="HQ18" s="78"/>
      <c r="HR18" s="78"/>
      <c r="HS18" s="78"/>
      <c r="HT18" s="78"/>
      <c r="HU18" s="78"/>
      <c r="HV18" s="78"/>
      <c r="HW18" s="78"/>
      <c r="HX18" s="78"/>
      <c r="HY18" s="78"/>
      <c r="HZ18" s="78"/>
      <c r="IA18" s="78"/>
      <c r="IB18" s="78"/>
      <c r="IC18" s="78"/>
      <c r="ID18" s="78"/>
      <c r="IE18" s="78"/>
      <c r="IF18" s="78"/>
      <c r="IG18" s="78"/>
      <c r="IH18" s="78"/>
    </row>
    <row r="19" spans="1:242" s="63" customFormat="1" ht="37.5" hidden="1" customHeight="1" thickBot="1" x14ac:dyDescent="0.3">
      <c r="A19" s="79" t="s">
        <v>22</v>
      </c>
      <c r="B19" s="80" t="s">
        <v>71</v>
      </c>
      <c r="C19" s="81" t="s">
        <v>89</v>
      </c>
      <c r="D19" s="81"/>
      <c r="E19" s="82"/>
      <c r="F19" s="128"/>
      <c r="G19" s="128"/>
      <c r="H19" s="128"/>
      <c r="I19" s="129"/>
      <c r="J19" s="129"/>
      <c r="K19" s="129"/>
      <c r="L19" s="129"/>
      <c r="M19" s="83"/>
      <c r="N19" s="83"/>
      <c r="O19" s="83"/>
      <c r="P19" s="83"/>
      <c r="Q19" s="83"/>
      <c r="R19" s="83"/>
      <c r="S19" s="83"/>
      <c r="T19" s="83"/>
      <c r="U19" s="62"/>
      <c r="V19" s="62"/>
      <c r="W19" s="62"/>
      <c r="X19" s="62"/>
      <c r="Y19" s="62"/>
      <c r="Z19" s="62"/>
      <c r="AA19" s="110"/>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c r="FQ19" s="62"/>
      <c r="FR19" s="62"/>
      <c r="FS19" s="62"/>
      <c r="FT19" s="62"/>
      <c r="FU19" s="62"/>
      <c r="FV19" s="62"/>
      <c r="FW19" s="62"/>
      <c r="FX19" s="62"/>
      <c r="FY19" s="62"/>
      <c r="FZ19" s="62"/>
      <c r="GA19" s="62"/>
      <c r="GB19" s="62"/>
      <c r="GC19" s="62"/>
      <c r="GD19" s="62"/>
      <c r="GE19" s="62"/>
      <c r="GF19" s="62"/>
      <c r="GG19" s="62"/>
      <c r="GH19" s="62"/>
      <c r="GI19" s="62"/>
      <c r="GJ19" s="62"/>
      <c r="GK19" s="62"/>
      <c r="GL19" s="62"/>
      <c r="GM19" s="62"/>
      <c r="GN19" s="62"/>
      <c r="GO19" s="62"/>
      <c r="GP19" s="62"/>
      <c r="GQ19" s="62"/>
      <c r="GR19" s="62"/>
      <c r="GS19" s="62"/>
      <c r="GT19" s="62"/>
      <c r="GU19" s="62"/>
      <c r="GV19" s="62"/>
      <c r="GW19" s="62"/>
      <c r="GX19" s="62"/>
      <c r="GY19" s="62"/>
      <c r="GZ19" s="62"/>
      <c r="HA19" s="62"/>
      <c r="HB19" s="62"/>
      <c r="HC19" s="62"/>
      <c r="HD19" s="62"/>
      <c r="HE19" s="62"/>
      <c r="HF19" s="62"/>
      <c r="HG19" s="62"/>
      <c r="HH19" s="62"/>
      <c r="HI19" s="62"/>
      <c r="HJ19" s="62"/>
      <c r="HK19" s="62"/>
      <c r="HL19" s="62"/>
      <c r="HM19" s="62"/>
      <c r="HN19" s="62"/>
      <c r="HO19" s="62"/>
      <c r="HP19" s="62"/>
      <c r="HQ19" s="62"/>
      <c r="HR19" s="62"/>
      <c r="HS19" s="62"/>
      <c r="HT19" s="62"/>
      <c r="HU19" s="62"/>
      <c r="HV19" s="62"/>
      <c r="HW19" s="62"/>
      <c r="HX19" s="62"/>
      <c r="HY19" s="62"/>
      <c r="HZ19" s="62"/>
      <c r="IA19" s="62"/>
      <c r="IB19" s="62"/>
      <c r="IC19" s="62"/>
      <c r="ID19" s="62"/>
      <c r="IE19" s="62"/>
      <c r="IF19" s="62"/>
      <c r="IG19" s="62"/>
      <c r="IH19" s="62"/>
    </row>
    <row r="20" spans="1:242" s="63" customFormat="1" ht="48.75" hidden="1" customHeight="1" thickBot="1" x14ac:dyDescent="0.3">
      <c r="A20" s="84"/>
      <c r="B20" s="80"/>
      <c r="C20" s="85" t="s">
        <v>72</v>
      </c>
      <c r="D20" s="86" t="s">
        <v>73</v>
      </c>
      <c r="E20" s="86" t="s">
        <v>76</v>
      </c>
      <c r="F20" s="130"/>
      <c r="G20" s="130"/>
      <c r="H20" s="130"/>
      <c r="I20" s="130"/>
      <c r="J20" s="130"/>
      <c r="K20" s="130"/>
      <c r="L20" s="130"/>
      <c r="M20" s="87"/>
      <c r="N20" s="87"/>
      <c r="O20" s="87"/>
      <c r="P20" s="87"/>
      <c r="Q20" s="87"/>
      <c r="R20" s="87"/>
      <c r="S20" s="87"/>
      <c r="T20" s="87"/>
      <c r="U20" s="62"/>
      <c r="V20" s="62"/>
      <c r="W20" s="62"/>
      <c r="X20" s="62"/>
      <c r="Y20" s="62"/>
      <c r="Z20" s="62"/>
      <c r="AA20" s="110"/>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c r="FQ20" s="62"/>
      <c r="FR20" s="62"/>
      <c r="FS20" s="62"/>
      <c r="FT20" s="62"/>
      <c r="FU20" s="62"/>
      <c r="FV20" s="62"/>
      <c r="FW20" s="62"/>
      <c r="FX20" s="62"/>
      <c r="FY20" s="62"/>
      <c r="FZ20" s="62"/>
      <c r="GA20" s="62"/>
      <c r="GB20" s="62"/>
      <c r="GC20" s="62"/>
      <c r="GD20" s="62"/>
      <c r="GE20" s="62"/>
      <c r="GF20" s="62"/>
      <c r="GG20" s="62"/>
      <c r="GH20" s="62"/>
      <c r="GI20" s="62"/>
      <c r="GJ20" s="62"/>
      <c r="GK20" s="62"/>
      <c r="GL20" s="62"/>
      <c r="GM20" s="62"/>
      <c r="GN20" s="62"/>
      <c r="GO20" s="62"/>
      <c r="GP20" s="62"/>
      <c r="GQ20" s="62"/>
      <c r="GR20" s="62"/>
      <c r="GS20" s="62"/>
      <c r="GT20" s="62"/>
      <c r="GU20" s="62"/>
      <c r="GV20" s="62"/>
      <c r="GW20" s="62"/>
      <c r="GX20" s="62"/>
      <c r="GY20" s="62"/>
      <c r="GZ20" s="62"/>
      <c r="HA20" s="62"/>
      <c r="HB20" s="62"/>
      <c r="HC20" s="62"/>
      <c r="HD20" s="62"/>
      <c r="HE20" s="62"/>
      <c r="HF20" s="62"/>
      <c r="HG20" s="62"/>
      <c r="HH20" s="62"/>
      <c r="HI20" s="62"/>
      <c r="HJ20" s="62"/>
      <c r="HK20" s="62"/>
      <c r="HL20" s="62"/>
      <c r="HM20" s="62"/>
      <c r="HN20" s="62"/>
      <c r="HO20" s="62"/>
      <c r="HP20" s="62"/>
      <c r="HQ20" s="62"/>
      <c r="HR20" s="62"/>
      <c r="HS20" s="62"/>
      <c r="HT20" s="62"/>
      <c r="HU20" s="62"/>
      <c r="HV20" s="62"/>
      <c r="HW20" s="62"/>
      <c r="HX20" s="62"/>
      <c r="HY20" s="62"/>
      <c r="HZ20" s="62"/>
      <c r="IA20" s="62"/>
      <c r="IB20" s="62"/>
      <c r="IC20" s="62"/>
      <c r="ID20" s="62"/>
      <c r="IE20" s="62"/>
      <c r="IF20" s="62"/>
      <c r="IG20" s="62"/>
      <c r="IH20" s="62"/>
    </row>
    <row r="21" spans="1:242" s="63" customFormat="1" ht="15.75" hidden="1" customHeight="1" thickTop="1" x14ac:dyDescent="0.25">
      <c r="A21" s="88">
        <v>1</v>
      </c>
      <c r="B21" s="89">
        <f t="shared" ref="B21:B44" si="0">IF(A21&gt;$I$5,0,sumkred2)</f>
        <v>100000</v>
      </c>
      <c r="C21" s="90">
        <f t="shared" ref="C21:C44" si="1">IF(B22=0,B21*PROC2/366*(strok2-1),0)</f>
        <v>0</v>
      </c>
      <c r="D21" s="91">
        <f>IF(C21&gt;0,C21*(100%-$D$9),0)</f>
        <v>0</v>
      </c>
      <c r="E21" s="92">
        <f>IF(B22&gt;0,D21,B21+D21)</f>
        <v>0</v>
      </c>
      <c r="F21" s="131"/>
      <c r="G21" s="131"/>
      <c r="H21" s="131"/>
      <c r="I21" s="131"/>
      <c r="J21" s="131"/>
      <c r="K21" s="131"/>
      <c r="L21" s="131"/>
      <c r="M21" s="93"/>
      <c r="N21" s="93"/>
      <c r="O21" s="93"/>
      <c r="P21" s="93"/>
      <c r="Q21" s="93"/>
      <c r="R21" s="93"/>
      <c r="S21" s="93"/>
      <c r="T21" s="93"/>
      <c r="U21" s="62"/>
      <c r="V21" s="62"/>
      <c r="W21" s="62"/>
      <c r="X21" s="62"/>
      <c r="Y21" s="62"/>
      <c r="Z21" s="62"/>
      <c r="AA21" s="110"/>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c r="FQ21" s="62"/>
      <c r="FR21" s="62"/>
      <c r="FS21" s="62"/>
      <c r="FT21" s="62"/>
      <c r="FU21" s="62"/>
      <c r="FV21" s="62"/>
      <c r="FW21" s="62"/>
      <c r="FX21" s="62"/>
      <c r="FY21" s="62"/>
      <c r="FZ21" s="62"/>
      <c r="GA21" s="62"/>
      <c r="GB21" s="62"/>
      <c r="GC21" s="62"/>
      <c r="GD21" s="62"/>
      <c r="GE21" s="62"/>
      <c r="GF21" s="62"/>
      <c r="GG21" s="62"/>
      <c r="GH21" s="62"/>
      <c r="GI21" s="62"/>
      <c r="GJ21" s="62"/>
      <c r="GK21" s="62"/>
      <c r="GL21" s="62"/>
      <c r="GM21" s="62"/>
      <c r="GN21" s="62"/>
      <c r="GO21" s="62"/>
      <c r="GP21" s="62"/>
      <c r="GQ21" s="62"/>
      <c r="GR21" s="62"/>
      <c r="GS21" s="62"/>
      <c r="GT21" s="62"/>
      <c r="GU21" s="62"/>
      <c r="GV21" s="62"/>
      <c r="GW21" s="62"/>
      <c r="GX21" s="62"/>
      <c r="GY21" s="62"/>
      <c r="GZ21" s="62"/>
      <c r="HA21" s="62"/>
      <c r="HB21" s="62"/>
      <c r="HC21" s="62"/>
      <c r="HD21" s="62"/>
      <c r="HE21" s="62"/>
      <c r="HF21" s="62"/>
      <c r="HG21" s="62"/>
      <c r="HH21" s="62"/>
      <c r="HI21" s="62"/>
      <c r="HJ21" s="62"/>
      <c r="HK21" s="62"/>
      <c r="HL21" s="62"/>
      <c r="HM21" s="62"/>
      <c r="HN21" s="62"/>
      <c r="HO21" s="62"/>
      <c r="HP21" s="62"/>
      <c r="HQ21" s="62"/>
      <c r="HR21" s="62"/>
      <c r="HS21" s="62"/>
      <c r="HT21" s="62"/>
      <c r="HU21" s="62"/>
      <c r="HV21" s="62"/>
      <c r="HW21" s="62"/>
      <c r="HX21" s="62"/>
      <c r="HY21" s="62"/>
      <c r="HZ21" s="62"/>
      <c r="IA21" s="62"/>
      <c r="IB21" s="62"/>
      <c r="IC21" s="62"/>
      <c r="ID21" s="62"/>
      <c r="IE21" s="62"/>
      <c r="IF21" s="62"/>
      <c r="IG21" s="62"/>
      <c r="IH21" s="62"/>
    </row>
    <row r="22" spans="1:242" s="63" customFormat="1" ht="15" hidden="1" customHeight="1" x14ac:dyDescent="0.25">
      <c r="A22" s="88">
        <v>2</v>
      </c>
      <c r="B22" s="89">
        <f t="shared" si="0"/>
        <v>100000</v>
      </c>
      <c r="C22" s="90">
        <f t="shared" si="1"/>
        <v>0</v>
      </c>
      <c r="D22" s="91">
        <f t="shared" ref="D22:D44" si="2">IF(C22&gt;0,C22*(100%-$D$9),0)</f>
        <v>0</v>
      </c>
      <c r="E22" s="92">
        <f>IF(B23&gt;0,D22,B22+D22)</f>
        <v>0</v>
      </c>
      <c r="F22" s="131"/>
      <c r="G22" s="131"/>
      <c r="H22" s="131"/>
      <c r="I22" s="131"/>
      <c r="J22" s="131"/>
      <c r="K22" s="131"/>
      <c r="L22" s="131"/>
      <c r="M22" s="93"/>
      <c r="N22" s="93"/>
      <c r="O22" s="93"/>
      <c r="P22" s="93"/>
      <c r="Q22" s="93"/>
      <c r="R22" s="93"/>
      <c r="S22" s="93"/>
      <c r="T22" s="93"/>
      <c r="U22" s="62"/>
      <c r="V22" s="62"/>
      <c r="W22" s="62"/>
      <c r="X22" s="62"/>
      <c r="Y22" s="62"/>
      <c r="Z22" s="62"/>
      <c r="AA22" s="110"/>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62"/>
      <c r="CL22" s="62"/>
      <c r="CM22" s="62"/>
      <c r="CN22" s="62"/>
      <c r="CO22" s="62"/>
      <c r="CP22" s="62"/>
      <c r="CQ22" s="62"/>
      <c r="CR22" s="62"/>
      <c r="CS22" s="62"/>
      <c r="CT22" s="62"/>
      <c r="CU22" s="62"/>
      <c r="CV22" s="62"/>
      <c r="CW22" s="62"/>
      <c r="CX22" s="62"/>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c r="FQ22" s="62"/>
      <c r="FR22" s="62"/>
      <c r="FS22" s="62"/>
      <c r="FT22" s="62"/>
      <c r="FU22" s="62"/>
      <c r="FV22" s="62"/>
      <c r="FW22" s="62"/>
      <c r="FX22" s="62"/>
      <c r="FY22" s="62"/>
      <c r="FZ22" s="62"/>
      <c r="GA22" s="62"/>
      <c r="GB22" s="62"/>
      <c r="GC22" s="62"/>
      <c r="GD22" s="62"/>
      <c r="GE22" s="62"/>
      <c r="GF22" s="62"/>
      <c r="GG22" s="62"/>
      <c r="GH22" s="62"/>
      <c r="GI22" s="62"/>
      <c r="GJ22" s="62"/>
      <c r="GK22" s="62"/>
      <c r="GL22" s="62"/>
      <c r="GM22" s="62"/>
      <c r="GN22" s="62"/>
      <c r="GO22" s="62"/>
      <c r="GP22" s="62"/>
      <c r="GQ22" s="62"/>
      <c r="GR22" s="62"/>
      <c r="GS22" s="62"/>
      <c r="GT22" s="62"/>
      <c r="GU22" s="62"/>
      <c r="GV22" s="62"/>
      <c r="GW22" s="62"/>
      <c r="GX22" s="62"/>
      <c r="GY22" s="62"/>
      <c r="GZ22" s="62"/>
      <c r="HA22" s="62"/>
      <c r="HB22" s="62"/>
      <c r="HC22" s="62"/>
      <c r="HD22" s="62"/>
      <c r="HE22" s="62"/>
      <c r="HF22" s="62"/>
      <c r="HG22" s="62"/>
      <c r="HH22" s="62"/>
      <c r="HI22" s="62"/>
      <c r="HJ22" s="62"/>
      <c r="HK22" s="62"/>
      <c r="HL22" s="62"/>
      <c r="HM22" s="62"/>
      <c r="HN22" s="62"/>
      <c r="HO22" s="62"/>
      <c r="HP22" s="62"/>
      <c r="HQ22" s="62"/>
      <c r="HR22" s="62"/>
      <c r="HS22" s="62"/>
      <c r="HT22" s="62"/>
      <c r="HU22" s="62"/>
      <c r="HV22" s="62"/>
      <c r="HW22" s="62"/>
      <c r="HX22" s="62"/>
      <c r="HY22" s="62"/>
      <c r="HZ22" s="62"/>
      <c r="IA22" s="62"/>
      <c r="IB22" s="62"/>
      <c r="IC22" s="62"/>
      <c r="ID22" s="62"/>
      <c r="IE22" s="62"/>
      <c r="IF22" s="62"/>
      <c r="IG22" s="62"/>
      <c r="IH22" s="62"/>
    </row>
    <row r="23" spans="1:242" s="63" customFormat="1" ht="15" hidden="1" customHeight="1" x14ac:dyDescent="0.25">
      <c r="A23" s="88">
        <v>3</v>
      </c>
      <c r="B23" s="89">
        <f t="shared" si="0"/>
        <v>100000</v>
      </c>
      <c r="C23" s="90">
        <f t="shared" si="1"/>
        <v>0</v>
      </c>
      <c r="D23" s="91">
        <f t="shared" si="2"/>
        <v>0</v>
      </c>
      <c r="E23" s="92">
        <f>IF(B24&gt;0,D23,B23+D23)</f>
        <v>0</v>
      </c>
      <c r="F23" s="131"/>
      <c r="G23" s="131"/>
      <c r="H23" s="131"/>
      <c r="I23" s="131"/>
      <c r="J23" s="131"/>
      <c r="K23" s="131"/>
      <c r="L23" s="131"/>
      <c r="M23" s="93"/>
      <c r="N23" s="93"/>
      <c r="O23" s="93"/>
      <c r="P23" s="93"/>
      <c r="Q23" s="93"/>
      <c r="R23" s="93"/>
      <c r="S23" s="93"/>
      <c r="T23" s="93"/>
      <c r="U23" s="62"/>
      <c r="V23" s="62"/>
      <c r="W23" s="62"/>
      <c r="X23" s="62"/>
      <c r="Y23" s="62"/>
      <c r="Z23" s="62"/>
      <c r="AA23" s="110"/>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62"/>
      <c r="CL23" s="62"/>
      <c r="CM23" s="62"/>
      <c r="CN23" s="62"/>
      <c r="CO23" s="62"/>
      <c r="CP23" s="62"/>
      <c r="CQ23" s="62"/>
      <c r="CR23" s="62"/>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c r="FQ23" s="62"/>
      <c r="FR23" s="62"/>
      <c r="FS23" s="62"/>
      <c r="FT23" s="62"/>
      <c r="FU23" s="62"/>
      <c r="FV23" s="62"/>
      <c r="FW23" s="62"/>
      <c r="FX23" s="62"/>
      <c r="FY23" s="62"/>
      <c r="FZ23" s="62"/>
      <c r="GA23" s="62"/>
      <c r="GB23" s="62"/>
      <c r="GC23" s="62"/>
      <c r="GD23" s="62"/>
      <c r="GE23" s="62"/>
      <c r="GF23" s="62"/>
      <c r="GG23" s="62"/>
      <c r="GH23" s="62"/>
      <c r="GI23" s="62"/>
      <c r="GJ23" s="62"/>
      <c r="GK23" s="62"/>
      <c r="GL23" s="62"/>
      <c r="GM23" s="62"/>
      <c r="GN23" s="62"/>
      <c r="GO23" s="62"/>
      <c r="GP23" s="62"/>
      <c r="GQ23" s="62"/>
      <c r="GR23" s="62"/>
      <c r="GS23" s="62"/>
      <c r="GT23" s="62"/>
      <c r="GU23" s="62"/>
      <c r="GV23" s="62"/>
      <c r="GW23" s="62"/>
      <c r="GX23" s="62"/>
      <c r="GY23" s="62"/>
      <c r="GZ23" s="62"/>
      <c r="HA23" s="62"/>
      <c r="HB23" s="62"/>
      <c r="HC23" s="62"/>
      <c r="HD23" s="62"/>
      <c r="HE23" s="62"/>
      <c r="HF23" s="62"/>
      <c r="HG23" s="62"/>
      <c r="HH23" s="62"/>
      <c r="HI23" s="62"/>
      <c r="HJ23" s="62"/>
      <c r="HK23" s="62"/>
      <c r="HL23" s="62"/>
      <c r="HM23" s="62"/>
      <c r="HN23" s="62"/>
      <c r="HO23" s="62"/>
      <c r="HP23" s="62"/>
      <c r="HQ23" s="62"/>
      <c r="HR23" s="62"/>
      <c r="HS23" s="62"/>
      <c r="HT23" s="62"/>
      <c r="HU23" s="62"/>
      <c r="HV23" s="62"/>
      <c r="HW23" s="62"/>
      <c r="HX23" s="62"/>
      <c r="HY23" s="62"/>
      <c r="HZ23" s="62"/>
      <c r="IA23" s="62"/>
      <c r="IB23" s="62"/>
      <c r="IC23" s="62"/>
      <c r="ID23" s="62"/>
      <c r="IE23" s="62"/>
      <c r="IF23" s="62"/>
      <c r="IG23" s="62"/>
      <c r="IH23" s="62"/>
    </row>
    <row r="24" spans="1:242" s="63" customFormat="1" ht="15" hidden="1" customHeight="1" x14ac:dyDescent="0.25">
      <c r="A24" s="88">
        <v>4</v>
      </c>
      <c r="B24" s="89">
        <f t="shared" si="0"/>
        <v>100000</v>
      </c>
      <c r="C24" s="90">
        <f t="shared" si="1"/>
        <v>0</v>
      </c>
      <c r="D24" s="91">
        <f t="shared" si="2"/>
        <v>0</v>
      </c>
      <c r="E24" s="92">
        <f t="shared" ref="E24:E44" si="3">IF(B25&gt;0,D24,B24+D24)</f>
        <v>0</v>
      </c>
      <c r="F24" s="131"/>
      <c r="G24" s="131"/>
      <c r="H24" s="131"/>
      <c r="I24" s="131"/>
      <c r="J24" s="131"/>
      <c r="K24" s="131"/>
      <c r="L24" s="131"/>
      <c r="M24" s="93"/>
      <c r="N24" s="93"/>
      <c r="O24" s="93"/>
      <c r="P24" s="93"/>
      <c r="Q24" s="93"/>
      <c r="R24" s="93"/>
      <c r="S24" s="93"/>
      <c r="T24" s="93"/>
      <c r="U24" s="62"/>
      <c r="V24" s="62"/>
      <c r="W24" s="62"/>
      <c r="X24" s="62"/>
      <c r="Y24" s="62"/>
      <c r="Z24" s="62"/>
      <c r="AA24" s="110"/>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c r="FQ24" s="62"/>
      <c r="FR24" s="62"/>
      <c r="FS24" s="62"/>
      <c r="FT24" s="62"/>
      <c r="FU24" s="62"/>
      <c r="FV24" s="62"/>
      <c r="FW24" s="62"/>
      <c r="FX24" s="62"/>
      <c r="FY24" s="62"/>
      <c r="FZ24" s="62"/>
      <c r="GA24" s="62"/>
      <c r="GB24" s="62"/>
      <c r="GC24" s="62"/>
      <c r="GD24" s="62"/>
      <c r="GE24" s="62"/>
      <c r="GF24" s="62"/>
      <c r="GG24" s="62"/>
      <c r="GH24" s="62"/>
      <c r="GI24" s="62"/>
      <c r="GJ24" s="62"/>
      <c r="GK24" s="62"/>
      <c r="GL24" s="62"/>
      <c r="GM24" s="62"/>
      <c r="GN24" s="62"/>
      <c r="GO24" s="62"/>
      <c r="GP24" s="62"/>
      <c r="GQ24" s="62"/>
      <c r="GR24" s="62"/>
      <c r="GS24" s="62"/>
      <c r="GT24" s="62"/>
      <c r="GU24" s="62"/>
      <c r="GV24" s="62"/>
      <c r="GW24" s="62"/>
      <c r="GX24" s="62"/>
      <c r="GY24" s="62"/>
      <c r="GZ24" s="62"/>
      <c r="HA24" s="62"/>
      <c r="HB24" s="62"/>
      <c r="HC24" s="62"/>
      <c r="HD24" s="62"/>
      <c r="HE24" s="62"/>
      <c r="HF24" s="62"/>
      <c r="HG24" s="62"/>
      <c r="HH24" s="62"/>
      <c r="HI24" s="62"/>
      <c r="HJ24" s="62"/>
      <c r="HK24" s="62"/>
      <c r="HL24" s="62"/>
      <c r="HM24" s="62"/>
      <c r="HN24" s="62"/>
      <c r="HO24" s="62"/>
      <c r="HP24" s="62"/>
      <c r="HQ24" s="62"/>
      <c r="HR24" s="62"/>
      <c r="HS24" s="62"/>
      <c r="HT24" s="62"/>
      <c r="HU24" s="62"/>
      <c r="HV24" s="62"/>
      <c r="HW24" s="62"/>
      <c r="HX24" s="62"/>
      <c r="HY24" s="62"/>
      <c r="HZ24" s="62"/>
      <c r="IA24" s="62"/>
      <c r="IB24" s="62"/>
      <c r="IC24" s="62"/>
      <c r="ID24" s="62"/>
      <c r="IE24" s="62"/>
      <c r="IF24" s="62"/>
      <c r="IG24" s="62"/>
      <c r="IH24" s="62"/>
    </row>
    <row r="25" spans="1:242" s="63" customFormat="1" ht="15" hidden="1" customHeight="1" x14ac:dyDescent="0.25">
      <c r="A25" s="88">
        <v>5</v>
      </c>
      <c r="B25" s="89">
        <f t="shared" si="0"/>
        <v>100000</v>
      </c>
      <c r="C25" s="90">
        <f t="shared" si="1"/>
        <v>0</v>
      </c>
      <c r="D25" s="91">
        <f t="shared" si="2"/>
        <v>0</v>
      </c>
      <c r="E25" s="92">
        <f t="shared" si="3"/>
        <v>0</v>
      </c>
      <c r="F25" s="131"/>
      <c r="G25" s="131"/>
      <c r="H25" s="131"/>
      <c r="I25" s="131"/>
      <c r="J25" s="131"/>
      <c r="K25" s="131"/>
      <c r="L25" s="131"/>
      <c r="M25" s="93"/>
      <c r="N25" s="93"/>
      <c r="O25" s="93"/>
      <c r="P25" s="93"/>
      <c r="Q25" s="93"/>
      <c r="R25" s="93"/>
      <c r="S25" s="93"/>
      <c r="T25" s="93"/>
      <c r="U25" s="62"/>
      <c r="V25" s="62"/>
      <c r="W25" s="62"/>
      <c r="X25" s="62"/>
      <c r="Y25" s="62"/>
      <c r="Z25" s="62"/>
      <c r="AA25" s="110"/>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62"/>
      <c r="CL25" s="62"/>
      <c r="CM25" s="62"/>
      <c r="CN25" s="62"/>
      <c r="CO25" s="62"/>
      <c r="CP25" s="62"/>
      <c r="CQ25" s="62"/>
      <c r="CR25" s="62"/>
      <c r="CS25" s="62"/>
      <c r="CT25" s="62"/>
      <c r="CU25" s="62"/>
      <c r="CV25" s="62"/>
      <c r="CW25" s="62"/>
      <c r="CX25" s="62"/>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c r="FQ25" s="62"/>
      <c r="FR25" s="62"/>
      <c r="FS25" s="62"/>
      <c r="FT25" s="62"/>
      <c r="FU25" s="62"/>
      <c r="FV25" s="62"/>
      <c r="FW25" s="62"/>
      <c r="FX25" s="62"/>
      <c r="FY25" s="62"/>
      <c r="FZ25" s="62"/>
      <c r="GA25" s="62"/>
      <c r="GB25" s="62"/>
      <c r="GC25" s="62"/>
      <c r="GD25" s="62"/>
      <c r="GE25" s="62"/>
      <c r="GF25" s="62"/>
      <c r="GG25" s="62"/>
      <c r="GH25" s="62"/>
      <c r="GI25" s="62"/>
      <c r="GJ25" s="62"/>
      <c r="GK25" s="62"/>
      <c r="GL25" s="62"/>
      <c r="GM25" s="62"/>
      <c r="GN25" s="62"/>
      <c r="GO25" s="62"/>
      <c r="GP25" s="62"/>
      <c r="GQ25" s="62"/>
      <c r="GR25" s="62"/>
      <c r="GS25" s="62"/>
      <c r="GT25" s="62"/>
      <c r="GU25" s="62"/>
      <c r="GV25" s="62"/>
      <c r="GW25" s="62"/>
      <c r="GX25" s="62"/>
      <c r="GY25" s="62"/>
      <c r="GZ25" s="62"/>
      <c r="HA25" s="62"/>
      <c r="HB25" s="62"/>
      <c r="HC25" s="62"/>
      <c r="HD25" s="62"/>
      <c r="HE25" s="62"/>
      <c r="HF25" s="62"/>
      <c r="HG25" s="62"/>
      <c r="HH25" s="62"/>
      <c r="HI25" s="62"/>
      <c r="HJ25" s="62"/>
      <c r="HK25" s="62"/>
      <c r="HL25" s="62"/>
      <c r="HM25" s="62"/>
      <c r="HN25" s="62"/>
      <c r="HO25" s="62"/>
      <c r="HP25" s="62"/>
      <c r="HQ25" s="62"/>
      <c r="HR25" s="62"/>
      <c r="HS25" s="62"/>
      <c r="HT25" s="62"/>
      <c r="HU25" s="62"/>
      <c r="HV25" s="62"/>
      <c r="HW25" s="62"/>
      <c r="HX25" s="62"/>
      <c r="HY25" s="62"/>
      <c r="HZ25" s="62"/>
      <c r="IA25" s="62"/>
      <c r="IB25" s="62"/>
      <c r="IC25" s="62"/>
      <c r="ID25" s="62"/>
      <c r="IE25" s="62"/>
      <c r="IF25" s="62"/>
      <c r="IG25" s="62"/>
      <c r="IH25" s="62"/>
    </row>
    <row r="26" spans="1:242" s="63" customFormat="1" ht="15" hidden="1" customHeight="1" x14ac:dyDescent="0.25">
      <c r="A26" s="88">
        <v>6</v>
      </c>
      <c r="B26" s="89">
        <f t="shared" si="0"/>
        <v>100000</v>
      </c>
      <c r="C26" s="90">
        <f t="shared" si="1"/>
        <v>0</v>
      </c>
      <c r="D26" s="91">
        <f t="shared" si="2"/>
        <v>0</v>
      </c>
      <c r="E26" s="92">
        <f t="shared" si="3"/>
        <v>0</v>
      </c>
      <c r="F26" s="131"/>
      <c r="G26" s="131"/>
      <c r="H26" s="131"/>
      <c r="I26" s="131"/>
      <c r="J26" s="131"/>
      <c r="K26" s="131"/>
      <c r="L26" s="131"/>
      <c r="M26" s="93"/>
      <c r="N26" s="93"/>
      <c r="O26" s="93"/>
      <c r="P26" s="93"/>
      <c r="Q26" s="93"/>
      <c r="R26" s="93"/>
      <c r="S26" s="93"/>
      <c r="T26" s="93"/>
      <c r="U26" s="62"/>
      <c r="V26" s="62"/>
      <c r="W26" s="62"/>
      <c r="X26" s="62"/>
      <c r="Y26" s="62"/>
      <c r="Z26" s="62"/>
      <c r="AA26" s="110"/>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62"/>
      <c r="CL26" s="62"/>
      <c r="CM26" s="62"/>
      <c r="CN26" s="62"/>
      <c r="CO26" s="62"/>
      <c r="CP26" s="62"/>
      <c r="CQ26" s="62"/>
      <c r="CR26" s="62"/>
      <c r="CS26" s="62"/>
      <c r="CT26" s="62"/>
      <c r="CU26" s="62"/>
      <c r="CV26" s="62"/>
      <c r="CW26" s="62"/>
      <c r="CX26" s="62"/>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c r="FQ26" s="62"/>
      <c r="FR26" s="62"/>
      <c r="FS26" s="62"/>
      <c r="FT26" s="62"/>
      <c r="FU26" s="62"/>
      <c r="FV26" s="62"/>
      <c r="FW26" s="62"/>
      <c r="FX26" s="62"/>
      <c r="FY26" s="62"/>
      <c r="FZ26" s="62"/>
      <c r="GA26" s="62"/>
      <c r="GB26" s="62"/>
      <c r="GC26" s="62"/>
      <c r="GD26" s="62"/>
      <c r="GE26" s="62"/>
      <c r="GF26" s="62"/>
      <c r="GG26" s="62"/>
      <c r="GH26" s="62"/>
      <c r="GI26" s="62"/>
      <c r="GJ26" s="62"/>
      <c r="GK26" s="62"/>
      <c r="GL26" s="62"/>
      <c r="GM26" s="62"/>
      <c r="GN26" s="62"/>
      <c r="GO26" s="62"/>
      <c r="GP26" s="62"/>
      <c r="GQ26" s="62"/>
      <c r="GR26" s="62"/>
      <c r="GS26" s="62"/>
      <c r="GT26" s="62"/>
      <c r="GU26" s="62"/>
      <c r="GV26" s="62"/>
      <c r="GW26" s="62"/>
      <c r="GX26" s="62"/>
      <c r="GY26" s="62"/>
      <c r="GZ26" s="62"/>
      <c r="HA26" s="62"/>
      <c r="HB26" s="62"/>
      <c r="HC26" s="62"/>
      <c r="HD26" s="62"/>
      <c r="HE26" s="62"/>
      <c r="HF26" s="62"/>
      <c r="HG26" s="62"/>
      <c r="HH26" s="62"/>
      <c r="HI26" s="62"/>
      <c r="HJ26" s="62"/>
      <c r="HK26" s="62"/>
      <c r="HL26" s="62"/>
      <c r="HM26" s="62"/>
      <c r="HN26" s="62"/>
      <c r="HO26" s="62"/>
      <c r="HP26" s="62"/>
      <c r="HQ26" s="62"/>
      <c r="HR26" s="62"/>
      <c r="HS26" s="62"/>
      <c r="HT26" s="62"/>
      <c r="HU26" s="62"/>
      <c r="HV26" s="62"/>
      <c r="HW26" s="62"/>
      <c r="HX26" s="62"/>
      <c r="HY26" s="62"/>
      <c r="HZ26" s="62"/>
      <c r="IA26" s="62"/>
      <c r="IB26" s="62"/>
      <c r="IC26" s="62"/>
      <c r="ID26" s="62"/>
      <c r="IE26" s="62"/>
      <c r="IF26" s="62"/>
      <c r="IG26" s="62"/>
      <c r="IH26" s="62"/>
    </row>
    <row r="27" spans="1:242" s="63" customFormat="1" ht="14.25" hidden="1" customHeight="1" x14ac:dyDescent="0.25">
      <c r="A27" s="88">
        <v>7</v>
      </c>
      <c r="B27" s="89">
        <f t="shared" si="0"/>
        <v>100000</v>
      </c>
      <c r="C27" s="90">
        <f t="shared" si="1"/>
        <v>0</v>
      </c>
      <c r="D27" s="91">
        <f t="shared" si="2"/>
        <v>0</v>
      </c>
      <c r="E27" s="92">
        <f t="shared" si="3"/>
        <v>0</v>
      </c>
      <c r="F27" s="131"/>
      <c r="G27" s="131"/>
      <c r="H27" s="131"/>
      <c r="I27" s="131"/>
      <c r="J27" s="131"/>
      <c r="K27" s="131"/>
      <c r="L27" s="131"/>
      <c r="M27" s="93"/>
      <c r="N27" s="93"/>
      <c r="O27" s="93"/>
      <c r="P27" s="93"/>
      <c r="Q27" s="93"/>
      <c r="R27" s="93"/>
      <c r="S27" s="93"/>
      <c r="T27" s="93"/>
      <c r="U27" s="62"/>
      <c r="V27" s="62"/>
      <c r="W27" s="62"/>
      <c r="X27" s="62"/>
      <c r="Y27" s="62"/>
      <c r="Z27" s="62"/>
      <c r="AA27" s="110"/>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2"/>
      <c r="GB27" s="62"/>
      <c r="GC27" s="62"/>
      <c r="GD27" s="62"/>
      <c r="GE27" s="62"/>
      <c r="GF27" s="62"/>
      <c r="GG27" s="62"/>
      <c r="GH27" s="62"/>
      <c r="GI27" s="62"/>
      <c r="GJ27" s="62"/>
      <c r="GK27" s="62"/>
      <c r="GL27" s="62"/>
      <c r="GM27" s="62"/>
      <c r="GN27" s="62"/>
      <c r="GO27" s="62"/>
      <c r="GP27" s="62"/>
      <c r="GQ27" s="62"/>
      <c r="GR27" s="62"/>
      <c r="GS27" s="62"/>
      <c r="GT27" s="62"/>
      <c r="GU27" s="62"/>
      <c r="GV27" s="62"/>
      <c r="GW27" s="62"/>
      <c r="GX27" s="62"/>
      <c r="GY27" s="62"/>
      <c r="GZ27" s="62"/>
      <c r="HA27" s="62"/>
      <c r="HB27" s="62"/>
      <c r="HC27" s="62"/>
      <c r="HD27" s="62"/>
      <c r="HE27" s="62"/>
      <c r="HF27" s="62"/>
      <c r="HG27" s="62"/>
      <c r="HH27" s="62"/>
      <c r="HI27" s="62"/>
      <c r="HJ27" s="62"/>
      <c r="HK27" s="62"/>
      <c r="HL27" s="62"/>
      <c r="HM27" s="62"/>
      <c r="HN27" s="62"/>
      <c r="HO27" s="62"/>
      <c r="HP27" s="62"/>
      <c r="HQ27" s="62"/>
      <c r="HR27" s="62"/>
      <c r="HS27" s="62"/>
      <c r="HT27" s="62"/>
      <c r="HU27" s="62"/>
      <c r="HV27" s="62"/>
      <c r="HW27" s="62"/>
      <c r="HX27" s="62"/>
      <c r="HY27" s="62"/>
      <c r="HZ27" s="62"/>
      <c r="IA27" s="62"/>
      <c r="IB27" s="62"/>
      <c r="IC27" s="62"/>
      <c r="ID27" s="62"/>
      <c r="IE27" s="62"/>
      <c r="IF27" s="62"/>
      <c r="IG27" s="62"/>
      <c r="IH27" s="62"/>
    </row>
    <row r="28" spans="1:242" s="63" customFormat="1" ht="15" hidden="1" customHeight="1" x14ac:dyDescent="0.25">
      <c r="A28" s="88">
        <v>8</v>
      </c>
      <c r="B28" s="89">
        <f t="shared" si="0"/>
        <v>100000</v>
      </c>
      <c r="C28" s="90">
        <f t="shared" si="1"/>
        <v>0</v>
      </c>
      <c r="D28" s="91">
        <f t="shared" si="2"/>
        <v>0</v>
      </c>
      <c r="E28" s="92">
        <f t="shared" si="3"/>
        <v>0</v>
      </c>
      <c r="F28" s="131"/>
      <c r="G28" s="131"/>
      <c r="H28" s="131"/>
      <c r="I28" s="131"/>
      <c r="J28" s="131"/>
      <c r="K28" s="131"/>
      <c r="L28" s="131"/>
      <c r="M28" s="93"/>
      <c r="N28" s="93"/>
      <c r="O28" s="93"/>
      <c r="P28" s="93"/>
      <c r="Q28" s="93"/>
      <c r="R28" s="93"/>
      <c r="S28" s="93"/>
      <c r="T28" s="93"/>
      <c r="U28" s="62"/>
      <c r="V28" s="62"/>
      <c r="W28" s="62"/>
      <c r="X28" s="62"/>
      <c r="Y28" s="62"/>
      <c r="Z28" s="62"/>
      <c r="AA28" s="110"/>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62"/>
      <c r="CL28" s="62"/>
      <c r="CM28" s="62"/>
      <c r="CN28" s="62"/>
      <c r="CO28" s="62"/>
      <c r="CP28" s="62"/>
      <c r="CQ28" s="62"/>
      <c r="CR28" s="62"/>
      <c r="CS28" s="62"/>
      <c r="CT28" s="62"/>
      <c r="CU28" s="62"/>
      <c r="CV28" s="62"/>
      <c r="CW28" s="62"/>
      <c r="CX28" s="62"/>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c r="FQ28" s="62"/>
      <c r="FR28" s="62"/>
      <c r="FS28" s="62"/>
      <c r="FT28" s="62"/>
      <c r="FU28" s="62"/>
      <c r="FV28" s="62"/>
      <c r="FW28" s="62"/>
      <c r="FX28" s="62"/>
      <c r="FY28" s="62"/>
      <c r="FZ28" s="62"/>
      <c r="GA28" s="62"/>
      <c r="GB28" s="62"/>
      <c r="GC28" s="62"/>
      <c r="GD28" s="62"/>
      <c r="GE28" s="62"/>
      <c r="GF28" s="62"/>
      <c r="GG28" s="62"/>
      <c r="GH28" s="62"/>
      <c r="GI28" s="62"/>
      <c r="GJ28" s="62"/>
      <c r="GK28" s="62"/>
      <c r="GL28" s="62"/>
      <c r="GM28" s="62"/>
      <c r="GN28" s="62"/>
      <c r="GO28" s="62"/>
      <c r="GP28" s="62"/>
      <c r="GQ28" s="62"/>
      <c r="GR28" s="62"/>
      <c r="GS28" s="62"/>
      <c r="GT28" s="62"/>
      <c r="GU28" s="62"/>
      <c r="GV28" s="62"/>
      <c r="GW28" s="62"/>
      <c r="GX28" s="62"/>
      <c r="GY28" s="62"/>
      <c r="GZ28" s="62"/>
      <c r="HA28" s="62"/>
      <c r="HB28" s="62"/>
      <c r="HC28" s="62"/>
      <c r="HD28" s="62"/>
      <c r="HE28" s="62"/>
      <c r="HF28" s="62"/>
      <c r="HG28" s="62"/>
      <c r="HH28" s="62"/>
      <c r="HI28" s="62"/>
      <c r="HJ28" s="62"/>
      <c r="HK28" s="62"/>
      <c r="HL28" s="62"/>
      <c r="HM28" s="62"/>
      <c r="HN28" s="62"/>
      <c r="HO28" s="62"/>
      <c r="HP28" s="62"/>
      <c r="HQ28" s="62"/>
      <c r="HR28" s="62"/>
      <c r="HS28" s="62"/>
      <c r="HT28" s="62"/>
      <c r="HU28" s="62"/>
      <c r="HV28" s="62"/>
      <c r="HW28" s="62"/>
      <c r="HX28" s="62"/>
      <c r="HY28" s="62"/>
      <c r="HZ28" s="62"/>
      <c r="IA28" s="62"/>
      <c r="IB28" s="62"/>
      <c r="IC28" s="62"/>
      <c r="ID28" s="62"/>
      <c r="IE28" s="62"/>
      <c r="IF28" s="62"/>
      <c r="IG28" s="62"/>
      <c r="IH28" s="62"/>
    </row>
    <row r="29" spans="1:242" s="63" customFormat="1" ht="15" hidden="1" customHeight="1" x14ac:dyDescent="0.25">
      <c r="A29" s="88">
        <v>9</v>
      </c>
      <c r="B29" s="89">
        <f t="shared" si="0"/>
        <v>100000</v>
      </c>
      <c r="C29" s="90">
        <f t="shared" si="1"/>
        <v>0</v>
      </c>
      <c r="D29" s="91">
        <f t="shared" si="2"/>
        <v>0</v>
      </c>
      <c r="E29" s="92">
        <f>IF(B30&gt;0,D29,B29+D29)</f>
        <v>0</v>
      </c>
      <c r="F29" s="131"/>
      <c r="G29" s="131"/>
      <c r="H29" s="131"/>
      <c r="I29" s="131"/>
      <c r="J29" s="131"/>
      <c r="K29" s="131"/>
      <c r="L29" s="131"/>
      <c r="M29" s="93"/>
      <c r="N29" s="93"/>
      <c r="O29" s="93"/>
      <c r="P29" s="93"/>
      <c r="Q29" s="93"/>
      <c r="R29" s="93"/>
      <c r="S29" s="93"/>
      <c r="T29" s="93"/>
      <c r="U29" s="62"/>
      <c r="V29" s="62"/>
      <c r="W29" s="62"/>
      <c r="X29" s="62"/>
      <c r="Y29" s="62"/>
      <c r="Z29" s="62"/>
      <c r="AA29" s="110"/>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62"/>
      <c r="CL29" s="62"/>
      <c r="CM29" s="62"/>
      <c r="CN29" s="62"/>
      <c r="CO29" s="62"/>
      <c r="CP29" s="62"/>
      <c r="CQ29" s="62"/>
      <c r="CR29" s="62"/>
      <c r="CS29" s="62"/>
      <c r="CT29" s="62"/>
      <c r="CU29" s="62"/>
      <c r="CV29" s="62"/>
      <c r="CW29" s="62"/>
      <c r="CX29" s="62"/>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c r="FQ29" s="62"/>
      <c r="FR29" s="62"/>
      <c r="FS29" s="62"/>
      <c r="FT29" s="62"/>
      <c r="FU29" s="62"/>
      <c r="FV29" s="62"/>
      <c r="FW29" s="62"/>
      <c r="FX29" s="62"/>
      <c r="FY29" s="62"/>
      <c r="FZ29" s="62"/>
      <c r="GA29" s="62"/>
      <c r="GB29" s="62"/>
      <c r="GC29" s="62"/>
      <c r="GD29" s="62"/>
      <c r="GE29" s="62"/>
      <c r="GF29" s="62"/>
      <c r="GG29" s="62"/>
      <c r="GH29" s="62"/>
      <c r="GI29" s="62"/>
      <c r="GJ29" s="62"/>
      <c r="GK29" s="62"/>
      <c r="GL29" s="62"/>
      <c r="GM29" s="62"/>
      <c r="GN29" s="62"/>
      <c r="GO29" s="62"/>
      <c r="GP29" s="62"/>
      <c r="GQ29" s="62"/>
      <c r="GR29" s="62"/>
      <c r="GS29" s="62"/>
      <c r="GT29" s="62"/>
      <c r="GU29" s="62"/>
      <c r="GV29" s="62"/>
      <c r="GW29" s="62"/>
      <c r="GX29" s="62"/>
      <c r="GY29" s="62"/>
      <c r="GZ29" s="62"/>
      <c r="HA29" s="62"/>
      <c r="HB29" s="62"/>
      <c r="HC29" s="62"/>
      <c r="HD29" s="62"/>
      <c r="HE29" s="62"/>
      <c r="HF29" s="62"/>
      <c r="HG29" s="62"/>
      <c r="HH29" s="62"/>
      <c r="HI29" s="62"/>
      <c r="HJ29" s="62"/>
      <c r="HK29" s="62"/>
      <c r="HL29" s="62"/>
      <c r="HM29" s="62"/>
      <c r="HN29" s="62"/>
      <c r="HO29" s="62"/>
      <c r="HP29" s="62"/>
      <c r="HQ29" s="62"/>
      <c r="HR29" s="62"/>
      <c r="HS29" s="62"/>
      <c r="HT29" s="62"/>
      <c r="HU29" s="62"/>
      <c r="HV29" s="62"/>
      <c r="HW29" s="62"/>
      <c r="HX29" s="62"/>
      <c r="HY29" s="62"/>
      <c r="HZ29" s="62"/>
      <c r="IA29" s="62"/>
      <c r="IB29" s="62"/>
      <c r="IC29" s="62"/>
      <c r="ID29" s="62"/>
      <c r="IE29" s="62"/>
      <c r="IF29" s="62"/>
      <c r="IG29" s="62"/>
      <c r="IH29" s="62"/>
    </row>
    <row r="30" spans="1:242" s="63" customFormat="1" ht="15" hidden="1" customHeight="1" x14ac:dyDescent="0.25">
      <c r="A30" s="88">
        <v>10</v>
      </c>
      <c r="B30" s="89">
        <f t="shared" si="0"/>
        <v>100000</v>
      </c>
      <c r="C30" s="90">
        <f t="shared" si="1"/>
        <v>0</v>
      </c>
      <c r="D30" s="91">
        <f t="shared" si="2"/>
        <v>0</v>
      </c>
      <c r="E30" s="92">
        <f t="shared" si="3"/>
        <v>0</v>
      </c>
      <c r="F30" s="131"/>
      <c r="G30" s="131"/>
      <c r="H30" s="131"/>
      <c r="I30" s="131"/>
      <c r="J30" s="131"/>
      <c r="K30" s="131"/>
      <c r="L30" s="131"/>
      <c r="M30" s="93"/>
      <c r="N30" s="93"/>
      <c r="O30" s="93"/>
      <c r="P30" s="93"/>
      <c r="Q30" s="93"/>
      <c r="R30" s="93"/>
      <c r="S30" s="93"/>
      <c r="T30" s="93"/>
      <c r="U30" s="62"/>
      <c r="V30" s="62"/>
      <c r="W30" s="62"/>
      <c r="X30" s="62"/>
      <c r="Y30" s="62"/>
      <c r="Z30" s="62"/>
      <c r="AA30" s="110"/>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62"/>
      <c r="CL30" s="62"/>
      <c r="CM30" s="62"/>
      <c r="CN30" s="62"/>
      <c r="CO30" s="62"/>
      <c r="CP30" s="62"/>
      <c r="CQ30" s="62"/>
      <c r="CR30" s="62"/>
      <c r="CS30" s="62"/>
      <c r="CT30" s="62"/>
      <c r="CU30" s="62"/>
      <c r="CV30" s="62"/>
      <c r="CW30" s="62"/>
      <c r="CX30" s="62"/>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c r="FQ30" s="62"/>
      <c r="FR30" s="62"/>
      <c r="FS30" s="62"/>
      <c r="FT30" s="62"/>
      <c r="FU30" s="62"/>
      <c r="FV30" s="62"/>
      <c r="FW30" s="62"/>
      <c r="FX30" s="62"/>
      <c r="FY30" s="62"/>
      <c r="FZ30" s="62"/>
      <c r="GA30" s="62"/>
      <c r="GB30" s="62"/>
      <c r="GC30" s="62"/>
      <c r="GD30" s="62"/>
      <c r="GE30" s="62"/>
      <c r="GF30" s="62"/>
      <c r="GG30" s="62"/>
      <c r="GH30" s="62"/>
      <c r="GI30" s="62"/>
      <c r="GJ30" s="62"/>
      <c r="GK30" s="62"/>
      <c r="GL30" s="62"/>
      <c r="GM30" s="62"/>
      <c r="GN30" s="62"/>
      <c r="GO30" s="62"/>
      <c r="GP30" s="62"/>
      <c r="GQ30" s="62"/>
      <c r="GR30" s="62"/>
      <c r="GS30" s="62"/>
      <c r="GT30" s="62"/>
      <c r="GU30" s="62"/>
      <c r="GV30" s="62"/>
      <c r="GW30" s="62"/>
      <c r="GX30" s="62"/>
      <c r="GY30" s="62"/>
      <c r="GZ30" s="62"/>
      <c r="HA30" s="62"/>
      <c r="HB30" s="62"/>
      <c r="HC30" s="62"/>
      <c r="HD30" s="62"/>
      <c r="HE30" s="62"/>
      <c r="HF30" s="62"/>
      <c r="HG30" s="62"/>
      <c r="HH30" s="62"/>
      <c r="HI30" s="62"/>
      <c r="HJ30" s="62"/>
      <c r="HK30" s="62"/>
      <c r="HL30" s="62"/>
      <c r="HM30" s="62"/>
      <c r="HN30" s="62"/>
      <c r="HO30" s="62"/>
      <c r="HP30" s="62"/>
      <c r="HQ30" s="62"/>
      <c r="HR30" s="62"/>
      <c r="HS30" s="62"/>
      <c r="HT30" s="62"/>
      <c r="HU30" s="62"/>
      <c r="HV30" s="62"/>
      <c r="HW30" s="62"/>
      <c r="HX30" s="62"/>
      <c r="HY30" s="62"/>
      <c r="HZ30" s="62"/>
      <c r="IA30" s="62"/>
      <c r="IB30" s="62"/>
      <c r="IC30" s="62"/>
      <c r="ID30" s="62"/>
      <c r="IE30" s="62"/>
      <c r="IF30" s="62"/>
      <c r="IG30" s="62"/>
      <c r="IH30" s="62"/>
    </row>
    <row r="31" spans="1:242" s="63" customFormat="1" ht="15" hidden="1" customHeight="1" x14ac:dyDescent="0.25">
      <c r="A31" s="88">
        <v>11</v>
      </c>
      <c r="B31" s="89">
        <f t="shared" si="0"/>
        <v>100000</v>
      </c>
      <c r="C31" s="90">
        <f t="shared" si="1"/>
        <v>0</v>
      </c>
      <c r="D31" s="91">
        <f t="shared" si="2"/>
        <v>0</v>
      </c>
      <c r="E31" s="92">
        <f t="shared" si="3"/>
        <v>0</v>
      </c>
      <c r="F31" s="131"/>
      <c r="G31" s="131"/>
      <c r="H31" s="131"/>
      <c r="I31" s="131"/>
      <c r="J31" s="131"/>
      <c r="K31" s="131"/>
      <c r="L31" s="131"/>
      <c r="M31" s="93"/>
      <c r="N31" s="93"/>
      <c r="O31" s="93"/>
      <c r="P31" s="93"/>
      <c r="Q31" s="93"/>
      <c r="R31" s="93"/>
      <c r="S31" s="93"/>
      <c r="T31" s="93"/>
      <c r="U31" s="62"/>
      <c r="V31" s="62"/>
      <c r="W31" s="62"/>
      <c r="X31" s="62"/>
      <c r="Y31" s="62"/>
      <c r="Z31" s="62"/>
      <c r="AA31" s="110"/>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62"/>
      <c r="HC31" s="62"/>
      <c r="HD31" s="62"/>
      <c r="HE31" s="62"/>
      <c r="HF31" s="62"/>
      <c r="HG31" s="62"/>
      <c r="HH31" s="62"/>
      <c r="HI31" s="62"/>
      <c r="HJ31" s="62"/>
      <c r="HK31" s="62"/>
      <c r="HL31" s="62"/>
      <c r="HM31" s="62"/>
      <c r="HN31" s="62"/>
      <c r="HO31" s="62"/>
      <c r="HP31" s="62"/>
      <c r="HQ31" s="62"/>
      <c r="HR31" s="62"/>
      <c r="HS31" s="62"/>
      <c r="HT31" s="62"/>
      <c r="HU31" s="62"/>
      <c r="HV31" s="62"/>
      <c r="HW31" s="62"/>
      <c r="HX31" s="62"/>
      <c r="HY31" s="62"/>
      <c r="HZ31" s="62"/>
      <c r="IA31" s="62"/>
      <c r="IB31" s="62"/>
      <c r="IC31" s="62"/>
      <c r="ID31" s="62"/>
      <c r="IE31" s="62"/>
      <c r="IF31" s="62"/>
      <c r="IG31" s="62"/>
      <c r="IH31" s="62"/>
    </row>
    <row r="32" spans="1:242" s="63" customFormat="1" ht="15" hidden="1" customHeight="1" x14ac:dyDescent="0.25">
      <c r="A32" s="94">
        <v>12</v>
      </c>
      <c r="B32" s="89">
        <f t="shared" si="0"/>
        <v>100000</v>
      </c>
      <c r="C32" s="90">
        <f t="shared" si="1"/>
        <v>12928.961748633879</v>
      </c>
      <c r="D32" s="91">
        <f t="shared" si="2"/>
        <v>12928.961748633879</v>
      </c>
      <c r="E32" s="92">
        <f t="shared" si="3"/>
        <v>112928.96174863388</v>
      </c>
      <c r="F32" s="131"/>
      <c r="G32" s="131"/>
      <c r="H32" s="131"/>
      <c r="I32" s="131"/>
      <c r="J32" s="131"/>
      <c r="K32" s="131"/>
      <c r="L32" s="131"/>
      <c r="M32" s="93"/>
      <c r="N32" s="93"/>
      <c r="O32" s="93"/>
      <c r="P32" s="93"/>
      <c r="Q32" s="93"/>
      <c r="R32" s="93"/>
      <c r="S32" s="93"/>
      <c r="T32" s="93"/>
      <c r="U32" s="62"/>
      <c r="V32" s="62"/>
      <c r="W32" s="62"/>
      <c r="X32" s="62"/>
      <c r="Y32" s="62"/>
      <c r="Z32" s="62"/>
      <c r="AA32" s="110"/>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62"/>
      <c r="HC32" s="62"/>
      <c r="HD32" s="62"/>
      <c r="HE32" s="62"/>
      <c r="HF32" s="62"/>
      <c r="HG32" s="62"/>
      <c r="HH32" s="62"/>
      <c r="HI32" s="62"/>
      <c r="HJ32" s="62"/>
      <c r="HK32" s="62"/>
      <c r="HL32" s="62"/>
      <c r="HM32" s="62"/>
      <c r="HN32" s="62"/>
      <c r="HO32" s="62"/>
      <c r="HP32" s="62"/>
      <c r="HQ32" s="62"/>
      <c r="HR32" s="62"/>
      <c r="HS32" s="62"/>
      <c r="HT32" s="62"/>
      <c r="HU32" s="62"/>
      <c r="HV32" s="62"/>
      <c r="HW32" s="62"/>
      <c r="HX32" s="62"/>
      <c r="HY32" s="62"/>
      <c r="HZ32" s="62"/>
      <c r="IA32" s="62"/>
      <c r="IB32" s="62"/>
      <c r="IC32" s="62"/>
      <c r="ID32" s="62"/>
      <c r="IE32" s="62"/>
      <c r="IF32" s="62"/>
      <c r="IG32" s="62"/>
      <c r="IH32" s="62"/>
    </row>
    <row r="33" spans="1:242" s="63" customFormat="1" ht="15" hidden="1" customHeight="1" x14ac:dyDescent="0.25">
      <c r="A33" s="94">
        <v>13</v>
      </c>
      <c r="B33" s="89">
        <f t="shared" si="0"/>
        <v>0</v>
      </c>
      <c r="C33" s="90">
        <f t="shared" si="1"/>
        <v>0</v>
      </c>
      <c r="D33" s="91">
        <f t="shared" si="2"/>
        <v>0</v>
      </c>
      <c r="E33" s="92">
        <f t="shared" si="3"/>
        <v>0</v>
      </c>
      <c r="F33" s="131"/>
      <c r="G33" s="131"/>
      <c r="H33" s="131"/>
      <c r="I33" s="131"/>
      <c r="J33" s="131"/>
      <c r="K33" s="131"/>
      <c r="L33" s="131"/>
      <c r="M33" s="93"/>
      <c r="N33" s="93"/>
      <c r="O33" s="93"/>
      <c r="P33" s="93"/>
      <c r="Q33" s="93"/>
      <c r="R33" s="93"/>
      <c r="S33" s="93"/>
      <c r="T33" s="93"/>
      <c r="U33" s="62"/>
      <c r="V33" s="62"/>
      <c r="W33" s="62"/>
      <c r="X33" s="62"/>
      <c r="Y33" s="62"/>
      <c r="Z33" s="62"/>
      <c r="AA33" s="110"/>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62"/>
      <c r="HC33" s="62"/>
      <c r="HD33" s="62"/>
      <c r="HE33" s="62"/>
      <c r="HF33" s="62"/>
      <c r="HG33" s="62"/>
      <c r="HH33" s="62"/>
      <c r="HI33" s="62"/>
      <c r="HJ33" s="62"/>
      <c r="HK33" s="62"/>
      <c r="HL33" s="62"/>
      <c r="HM33" s="62"/>
      <c r="HN33" s="62"/>
      <c r="HO33" s="62"/>
      <c r="HP33" s="62"/>
      <c r="HQ33" s="62"/>
      <c r="HR33" s="62"/>
      <c r="HS33" s="62"/>
      <c r="HT33" s="62"/>
      <c r="HU33" s="62"/>
      <c r="HV33" s="62"/>
      <c r="HW33" s="62"/>
      <c r="HX33" s="62"/>
      <c r="HY33" s="62"/>
      <c r="HZ33" s="62"/>
      <c r="IA33" s="62"/>
      <c r="IB33" s="62"/>
      <c r="IC33" s="62"/>
      <c r="ID33" s="62"/>
      <c r="IE33" s="62"/>
      <c r="IF33" s="62"/>
      <c r="IG33" s="62"/>
      <c r="IH33" s="62"/>
    </row>
    <row r="34" spans="1:242" s="63" customFormat="1" ht="15" hidden="1" customHeight="1" x14ac:dyDescent="0.25">
      <c r="A34" s="94">
        <v>14</v>
      </c>
      <c r="B34" s="89">
        <f t="shared" si="0"/>
        <v>0</v>
      </c>
      <c r="C34" s="90">
        <f t="shared" si="1"/>
        <v>0</v>
      </c>
      <c r="D34" s="91">
        <f t="shared" si="2"/>
        <v>0</v>
      </c>
      <c r="E34" s="92">
        <f t="shared" si="3"/>
        <v>0</v>
      </c>
      <c r="F34" s="131"/>
      <c r="G34" s="131"/>
      <c r="H34" s="131"/>
      <c r="I34" s="131"/>
      <c r="J34" s="131"/>
      <c r="K34" s="131"/>
      <c r="L34" s="131"/>
      <c r="M34" s="93"/>
      <c r="N34" s="93"/>
      <c r="O34" s="93"/>
      <c r="P34" s="93"/>
      <c r="Q34" s="93"/>
      <c r="R34" s="93"/>
      <c r="S34" s="93"/>
      <c r="T34" s="93"/>
      <c r="U34" s="62"/>
      <c r="V34" s="62"/>
      <c r="W34" s="62"/>
      <c r="X34" s="62"/>
      <c r="Y34" s="62"/>
      <c r="Z34" s="62"/>
      <c r="AA34" s="110"/>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62"/>
      <c r="HC34" s="62"/>
      <c r="HD34" s="62"/>
      <c r="HE34" s="62"/>
      <c r="HF34" s="62"/>
      <c r="HG34" s="62"/>
      <c r="HH34" s="62"/>
      <c r="HI34" s="62"/>
      <c r="HJ34" s="62"/>
      <c r="HK34" s="62"/>
      <c r="HL34" s="62"/>
      <c r="HM34" s="62"/>
      <c r="HN34" s="62"/>
      <c r="HO34" s="62"/>
      <c r="HP34" s="62"/>
      <c r="HQ34" s="62"/>
      <c r="HR34" s="62"/>
      <c r="HS34" s="62"/>
      <c r="HT34" s="62"/>
      <c r="HU34" s="62"/>
      <c r="HV34" s="62"/>
      <c r="HW34" s="62"/>
      <c r="HX34" s="62"/>
      <c r="HY34" s="62"/>
      <c r="HZ34" s="62"/>
      <c r="IA34" s="62"/>
      <c r="IB34" s="62"/>
      <c r="IC34" s="62"/>
      <c r="ID34" s="62"/>
      <c r="IE34" s="62"/>
      <c r="IF34" s="62"/>
      <c r="IG34" s="62"/>
      <c r="IH34" s="62"/>
    </row>
    <row r="35" spans="1:242" s="63" customFormat="1" ht="15" hidden="1" customHeight="1" x14ac:dyDescent="0.25">
      <c r="A35" s="94">
        <v>15</v>
      </c>
      <c r="B35" s="89">
        <f t="shared" si="0"/>
        <v>0</v>
      </c>
      <c r="C35" s="90">
        <f t="shared" si="1"/>
        <v>0</v>
      </c>
      <c r="D35" s="91">
        <f t="shared" si="2"/>
        <v>0</v>
      </c>
      <c r="E35" s="92">
        <f t="shared" si="3"/>
        <v>0</v>
      </c>
      <c r="F35" s="131"/>
      <c r="G35" s="131"/>
      <c r="H35" s="131"/>
      <c r="I35" s="131"/>
      <c r="J35" s="131"/>
      <c r="K35" s="131"/>
      <c r="L35" s="131"/>
      <c r="M35" s="93"/>
      <c r="N35" s="93"/>
      <c r="O35" s="93"/>
      <c r="P35" s="93"/>
      <c r="Q35" s="93"/>
      <c r="R35" s="93"/>
      <c r="S35" s="93"/>
      <c r="T35" s="93"/>
      <c r="U35" s="62"/>
      <c r="V35" s="62"/>
      <c r="W35" s="62"/>
      <c r="X35" s="62"/>
      <c r="Y35" s="62"/>
      <c r="Z35" s="62"/>
      <c r="AA35" s="110"/>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62"/>
      <c r="HC35" s="62"/>
      <c r="HD35" s="62"/>
      <c r="HE35" s="62"/>
      <c r="HF35" s="62"/>
      <c r="HG35" s="62"/>
      <c r="HH35" s="62"/>
      <c r="HI35" s="62"/>
      <c r="HJ35" s="62"/>
      <c r="HK35" s="62"/>
      <c r="HL35" s="62"/>
      <c r="HM35" s="62"/>
      <c r="HN35" s="62"/>
      <c r="HO35" s="62"/>
      <c r="HP35" s="62"/>
      <c r="HQ35" s="62"/>
      <c r="HR35" s="62"/>
      <c r="HS35" s="62"/>
      <c r="HT35" s="62"/>
      <c r="HU35" s="62"/>
      <c r="HV35" s="62"/>
      <c r="HW35" s="62"/>
      <c r="HX35" s="62"/>
      <c r="HY35" s="62"/>
      <c r="HZ35" s="62"/>
      <c r="IA35" s="62"/>
      <c r="IB35" s="62"/>
      <c r="IC35" s="62"/>
      <c r="ID35" s="62"/>
      <c r="IE35" s="62"/>
      <c r="IF35" s="62"/>
      <c r="IG35" s="62"/>
      <c r="IH35" s="62"/>
    </row>
    <row r="36" spans="1:242" s="63" customFormat="1" ht="15" hidden="1" customHeight="1" x14ac:dyDescent="0.25">
      <c r="A36" s="94">
        <v>16</v>
      </c>
      <c r="B36" s="89">
        <f t="shared" si="0"/>
        <v>0</v>
      </c>
      <c r="C36" s="90">
        <f t="shared" si="1"/>
        <v>0</v>
      </c>
      <c r="D36" s="91">
        <f t="shared" si="2"/>
        <v>0</v>
      </c>
      <c r="E36" s="92">
        <f t="shared" si="3"/>
        <v>0</v>
      </c>
      <c r="F36" s="131"/>
      <c r="G36" s="131"/>
      <c r="H36" s="131"/>
      <c r="I36" s="131"/>
      <c r="J36" s="131"/>
      <c r="K36" s="131"/>
      <c r="L36" s="131"/>
      <c r="M36" s="93"/>
      <c r="N36" s="93"/>
      <c r="O36" s="93"/>
      <c r="P36" s="93"/>
      <c r="Q36" s="93"/>
      <c r="R36" s="93"/>
      <c r="S36" s="93"/>
      <c r="T36" s="93"/>
      <c r="U36" s="62"/>
      <c r="V36" s="62"/>
      <c r="W36" s="62"/>
      <c r="X36" s="62"/>
      <c r="Y36" s="62"/>
      <c r="Z36" s="62"/>
      <c r="AA36" s="110"/>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62"/>
      <c r="HC36" s="62"/>
      <c r="HD36" s="62"/>
      <c r="HE36" s="62"/>
      <c r="HF36" s="62"/>
      <c r="HG36" s="62"/>
      <c r="HH36" s="62"/>
      <c r="HI36" s="62"/>
      <c r="HJ36" s="62"/>
      <c r="HK36" s="62"/>
      <c r="HL36" s="62"/>
      <c r="HM36" s="62"/>
      <c r="HN36" s="62"/>
      <c r="HO36" s="62"/>
      <c r="HP36" s="62"/>
      <c r="HQ36" s="62"/>
      <c r="HR36" s="62"/>
      <c r="HS36" s="62"/>
      <c r="HT36" s="62"/>
      <c r="HU36" s="62"/>
      <c r="HV36" s="62"/>
      <c r="HW36" s="62"/>
      <c r="HX36" s="62"/>
      <c r="HY36" s="62"/>
      <c r="HZ36" s="62"/>
      <c r="IA36" s="62"/>
      <c r="IB36" s="62"/>
      <c r="IC36" s="62"/>
      <c r="ID36" s="62"/>
      <c r="IE36" s="62"/>
      <c r="IF36" s="62"/>
      <c r="IG36" s="62"/>
      <c r="IH36" s="62"/>
    </row>
    <row r="37" spans="1:242" s="63" customFormat="1" ht="15" hidden="1" customHeight="1" x14ac:dyDescent="0.25">
      <c r="A37" s="94">
        <v>17</v>
      </c>
      <c r="B37" s="89">
        <f t="shared" si="0"/>
        <v>0</v>
      </c>
      <c r="C37" s="90">
        <f t="shared" si="1"/>
        <v>0</v>
      </c>
      <c r="D37" s="91">
        <f t="shared" si="2"/>
        <v>0</v>
      </c>
      <c r="E37" s="92">
        <f t="shared" si="3"/>
        <v>0</v>
      </c>
      <c r="F37" s="131"/>
      <c r="G37" s="131"/>
      <c r="H37" s="131"/>
      <c r="I37" s="131"/>
      <c r="J37" s="131"/>
      <c r="K37" s="131"/>
      <c r="L37" s="131"/>
      <c r="M37" s="93"/>
      <c r="N37" s="93"/>
      <c r="O37" s="93"/>
      <c r="P37" s="93"/>
      <c r="Q37" s="93"/>
      <c r="R37" s="93"/>
      <c r="S37" s="93"/>
      <c r="T37" s="93"/>
      <c r="U37" s="62"/>
      <c r="V37" s="62"/>
      <c r="W37" s="62"/>
      <c r="X37" s="62"/>
      <c r="Y37" s="62"/>
      <c r="Z37" s="62"/>
      <c r="AA37" s="110"/>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62"/>
      <c r="HC37" s="62"/>
      <c r="HD37" s="62"/>
      <c r="HE37" s="62"/>
      <c r="HF37" s="62"/>
      <c r="HG37" s="62"/>
      <c r="HH37" s="62"/>
      <c r="HI37" s="62"/>
      <c r="HJ37" s="62"/>
      <c r="HK37" s="62"/>
      <c r="HL37" s="62"/>
      <c r="HM37" s="62"/>
      <c r="HN37" s="62"/>
      <c r="HO37" s="62"/>
      <c r="HP37" s="62"/>
      <c r="HQ37" s="62"/>
      <c r="HR37" s="62"/>
      <c r="HS37" s="62"/>
      <c r="HT37" s="62"/>
      <c r="HU37" s="62"/>
      <c r="HV37" s="62"/>
      <c r="HW37" s="62"/>
      <c r="HX37" s="62"/>
      <c r="HY37" s="62"/>
      <c r="HZ37" s="62"/>
      <c r="IA37" s="62"/>
      <c r="IB37" s="62"/>
      <c r="IC37" s="62"/>
      <c r="ID37" s="62"/>
      <c r="IE37" s="62"/>
      <c r="IF37" s="62"/>
      <c r="IG37" s="62"/>
      <c r="IH37" s="62"/>
    </row>
    <row r="38" spans="1:242" s="63" customFormat="1" ht="15" hidden="1" customHeight="1" x14ac:dyDescent="0.25">
      <c r="A38" s="94">
        <v>18</v>
      </c>
      <c r="B38" s="89">
        <f t="shared" si="0"/>
        <v>0</v>
      </c>
      <c r="C38" s="90">
        <f t="shared" si="1"/>
        <v>0</v>
      </c>
      <c r="D38" s="91">
        <f t="shared" si="2"/>
        <v>0</v>
      </c>
      <c r="E38" s="92">
        <f t="shared" si="3"/>
        <v>0</v>
      </c>
      <c r="F38" s="131"/>
      <c r="G38" s="131"/>
      <c r="H38" s="131"/>
      <c r="I38" s="131"/>
      <c r="J38" s="131"/>
      <c r="K38" s="131"/>
      <c r="L38" s="131"/>
      <c r="M38" s="93"/>
      <c r="N38" s="93"/>
      <c r="O38" s="93"/>
      <c r="P38" s="93"/>
      <c r="Q38" s="93"/>
      <c r="R38" s="93"/>
      <c r="S38" s="93"/>
      <c r="T38" s="93"/>
      <c r="U38" s="62"/>
      <c r="V38" s="62"/>
      <c r="W38" s="62"/>
      <c r="X38" s="62"/>
      <c r="Y38" s="62"/>
      <c r="Z38" s="62"/>
      <c r="AA38" s="110"/>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62"/>
      <c r="HC38" s="62"/>
      <c r="HD38" s="62"/>
      <c r="HE38" s="62"/>
      <c r="HF38" s="62"/>
      <c r="HG38" s="62"/>
      <c r="HH38" s="62"/>
      <c r="HI38" s="62"/>
      <c r="HJ38" s="62"/>
      <c r="HK38" s="62"/>
      <c r="HL38" s="62"/>
      <c r="HM38" s="62"/>
      <c r="HN38" s="62"/>
      <c r="HO38" s="62"/>
      <c r="HP38" s="62"/>
      <c r="HQ38" s="62"/>
      <c r="HR38" s="62"/>
      <c r="HS38" s="62"/>
      <c r="HT38" s="62"/>
      <c r="HU38" s="62"/>
      <c r="HV38" s="62"/>
      <c r="HW38" s="62"/>
      <c r="HX38" s="62"/>
      <c r="HY38" s="62"/>
      <c r="HZ38" s="62"/>
      <c r="IA38" s="62"/>
      <c r="IB38" s="62"/>
      <c r="IC38" s="62"/>
      <c r="ID38" s="62"/>
      <c r="IE38" s="62"/>
      <c r="IF38" s="62"/>
      <c r="IG38" s="62"/>
      <c r="IH38" s="62"/>
    </row>
    <row r="39" spans="1:242" s="63" customFormat="1" ht="15" hidden="1" customHeight="1" x14ac:dyDescent="0.25">
      <c r="A39" s="94">
        <v>19</v>
      </c>
      <c r="B39" s="89">
        <f t="shared" si="0"/>
        <v>0</v>
      </c>
      <c r="C39" s="90">
        <f t="shared" si="1"/>
        <v>0</v>
      </c>
      <c r="D39" s="91">
        <f t="shared" si="2"/>
        <v>0</v>
      </c>
      <c r="E39" s="92">
        <f t="shared" si="3"/>
        <v>0</v>
      </c>
      <c r="F39" s="131"/>
      <c r="G39" s="131"/>
      <c r="H39" s="131"/>
      <c r="I39" s="131"/>
      <c r="J39" s="131"/>
      <c r="K39" s="131"/>
      <c r="L39" s="131"/>
      <c r="M39" s="93"/>
      <c r="N39" s="93"/>
      <c r="O39" s="93"/>
      <c r="P39" s="93"/>
      <c r="Q39" s="93"/>
      <c r="R39" s="93"/>
      <c r="S39" s="93"/>
      <c r="T39" s="93"/>
      <c r="U39" s="62"/>
      <c r="V39" s="62"/>
      <c r="W39" s="62"/>
      <c r="X39" s="62"/>
      <c r="Y39" s="62"/>
      <c r="Z39" s="62"/>
      <c r="AA39" s="110"/>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62"/>
      <c r="HC39" s="62"/>
      <c r="HD39" s="62"/>
      <c r="HE39" s="62"/>
      <c r="HF39" s="62"/>
      <c r="HG39" s="62"/>
      <c r="HH39" s="62"/>
      <c r="HI39" s="62"/>
      <c r="HJ39" s="62"/>
      <c r="HK39" s="62"/>
      <c r="HL39" s="62"/>
      <c r="HM39" s="62"/>
      <c r="HN39" s="62"/>
      <c r="HO39" s="62"/>
      <c r="HP39" s="62"/>
      <c r="HQ39" s="62"/>
      <c r="HR39" s="62"/>
      <c r="HS39" s="62"/>
      <c r="HT39" s="62"/>
      <c r="HU39" s="62"/>
      <c r="HV39" s="62"/>
      <c r="HW39" s="62"/>
      <c r="HX39" s="62"/>
      <c r="HY39" s="62"/>
      <c r="HZ39" s="62"/>
      <c r="IA39" s="62"/>
      <c r="IB39" s="62"/>
      <c r="IC39" s="62"/>
      <c r="ID39" s="62"/>
      <c r="IE39" s="62"/>
      <c r="IF39" s="62"/>
      <c r="IG39" s="62"/>
      <c r="IH39" s="62"/>
    </row>
    <row r="40" spans="1:242" s="63" customFormat="1" ht="15" hidden="1" customHeight="1" x14ac:dyDescent="0.25">
      <c r="A40" s="94">
        <v>20</v>
      </c>
      <c r="B40" s="89">
        <f t="shared" si="0"/>
        <v>0</v>
      </c>
      <c r="C40" s="90">
        <f t="shared" si="1"/>
        <v>0</v>
      </c>
      <c r="D40" s="91">
        <f t="shared" si="2"/>
        <v>0</v>
      </c>
      <c r="E40" s="92">
        <f t="shared" si="3"/>
        <v>0</v>
      </c>
      <c r="F40" s="131"/>
      <c r="G40" s="131"/>
      <c r="H40" s="131"/>
      <c r="I40" s="131"/>
      <c r="J40" s="131"/>
      <c r="K40" s="131"/>
      <c r="L40" s="131"/>
      <c r="M40" s="93"/>
      <c r="N40" s="93"/>
      <c r="O40" s="93"/>
      <c r="P40" s="93"/>
      <c r="Q40" s="93"/>
      <c r="R40" s="93"/>
      <c r="S40" s="93"/>
      <c r="T40" s="93"/>
      <c r="U40" s="62"/>
      <c r="V40" s="62"/>
      <c r="W40" s="62"/>
      <c r="X40" s="62"/>
      <c r="Y40" s="62"/>
      <c r="Z40" s="62"/>
      <c r="AA40" s="110"/>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62"/>
      <c r="HC40" s="62"/>
      <c r="HD40" s="62"/>
      <c r="HE40" s="62"/>
      <c r="HF40" s="62"/>
      <c r="HG40" s="62"/>
      <c r="HH40" s="62"/>
      <c r="HI40" s="62"/>
      <c r="HJ40" s="62"/>
      <c r="HK40" s="62"/>
      <c r="HL40" s="62"/>
      <c r="HM40" s="62"/>
      <c r="HN40" s="62"/>
      <c r="HO40" s="62"/>
      <c r="HP40" s="62"/>
      <c r="HQ40" s="62"/>
      <c r="HR40" s="62"/>
      <c r="HS40" s="62"/>
      <c r="HT40" s="62"/>
      <c r="HU40" s="62"/>
      <c r="HV40" s="62"/>
      <c r="HW40" s="62"/>
      <c r="HX40" s="62"/>
      <c r="HY40" s="62"/>
      <c r="HZ40" s="62"/>
      <c r="IA40" s="62"/>
      <c r="IB40" s="62"/>
      <c r="IC40" s="62"/>
      <c r="ID40" s="62"/>
      <c r="IE40" s="62"/>
      <c r="IF40" s="62"/>
      <c r="IG40" s="62"/>
      <c r="IH40" s="62"/>
    </row>
    <row r="41" spans="1:242" s="63" customFormat="1" ht="15" hidden="1" customHeight="1" x14ac:dyDescent="0.25">
      <c r="A41" s="94">
        <v>21</v>
      </c>
      <c r="B41" s="89">
        <f t="shared" si="0"/>
        <v>0</v>
      </c>
      <c r="C41" s="90">
        <f t="shared" si="1"/>
        <v>0</v>
      </c>
      <c r="D41" s="91">
        <f t="shared" si="2"/>
        <v>0</v>
      </c>
      <c r="E41" s="92">
        <f t="shared" si="3"/>
        <v>0</v>
      </c>
      <c r="F41" s="131"/>
      <c r="G41" s="131"/>
      <c r="H41" s="131"/>
      <c r="I41" s="131"/>
      <c r="J41" s="131"/>
      <c r="K41" s="131"/>
      <c r="L41" s="131"/>
      <c r="M41" s="93"/>
      <c r="N41" s="93"/>
      <c r="O41" s="93"/>
      <c r="P41" s="93"/>
      <c r="Q41" s="93"/>
      <c r="R41" s="93"/>
      <c r="S41" s="93"/>
      <c r="T41" s="93"/>
      <c r="U41" s="62"/>
      <c r="V41" s="62"/>
      <c r="W41" s="62"/>
      <c r="X41" s="62"/>
      <c r="Y41" s="62"/>
      <c r="Z41" s="62"/>
      <c r="AA41" s="110"/>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62"/>
      <c r="HC41" s="62"/>
      <c r="HD41" s="62"/>
      <c r="HE41" s="62"/>
      <c r="HF41" s="62"/>
      <c r="HG41" s="62"/>
      <c r="HH41" s="62"/>
      <c r="HI41" s="62"/>
      <c r="HJ41" s="62"/>
      <c r="HK41" s="62"/>
      <c r="HL41" s="62"/>
      <c r="HM41" s="62"/>
      <c r="HN41" s="62"/>
      <c r="HO41" s="62"/>
      <c r="HP41" s="62"/>
      <c r="HQ41" s="62"/>
      <c r="HR41" s="62"/>
      <c r="HS41" s="62"/>
      <c r="HT41" s="62"/>
      <c r="HU41" s="62"/>
      <c r="HV41" s="62"/>
      <c r="HW41" s="62"/>
      <c r="HX41" s="62"/>
      <c r="HY41" s="62"/>
      <c r="HZ41" s="62"/>
      <c r="IA41" s="62"/>
      <c r="IB41" s="62"/>
      <c r="IC41" s="62"/>
      <c r="ID41" s="62"/>
      <c r="IE41" s="62"/>
      <c r="IF41" s="62"/>
      <c r="IG41" s="62"/>
      <c r="IH41" s="62"/>
    </row>
    <row r="42" spans="1:242" s="63" customFormat="1" ht="15" hidden="1" customHeight="1" x14ac:dyDescent="0.25">
      <c r="A42" s="94">
        <v>22</v>
      </c>
      <c r="B42" s="89">
        <f t="shared" si="0"/>
        <v>0</v>
      </c>
      <c r="C42" s="90">
        <f t="shared" si="1"/>
        <v>0</v>
      </c>
      <c r="D42" s="91">
        <f t="shared" si="2"/>
        <v>0</v>
      </c>
      <c r="E42" s="92">
        <f t="shared" si="3"/>
        <v>0</v>
      </c>
      <c r="F42" s="131"/>
      <c r="G42" s="131"/>
      <c r="H42" s="131"/>
      <c r="I42" s="131"/>
      <c r="J42" s="131"/>
      <c r="K42" s="131"/>
      <c r="L42" s="131"/>
      <c r="M42" s="93"/>
      <c r="N42" s="93"/>
      <c r="O42" s="93"/>
      <c r="P42" s="93"/>
      <c r="Q42" s="93"/>
      <c r="R42" s="93"/>
      <c r="S42" s="93"/>
      <c r="T42" s="93"/>
      <c r="U42" s="62"/>
      <c r="V42" s="62"/>
      <c r="W42" s="62"/>
      <c r="X42" s="62"/>
      <c r="Y42" s="62"/>
      <c r="Z42" s="62"/>
      <c r="AA42" s="110"/>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62"/>
      <c r="HC42" s="62"/>
      <c r="HD42" s="62"/>
      <c r="HE42" s="62"/>
      <c r="HF42" s="62"/>
      <c r="HG42" s="62"/>
      <c r="HH42" s="62"/>
      <c r="HI42" s="62"/>
      <c r="HJ42" s="62"/>
      <c r="HK42" s="62"/>
      <c r="HL42" s="62"/>
      <c r="HM42" s="62"/>
      <c r="HN42" s="62"/>
      <c r="HO42" s="62"/>
      <c r="HP42" s="62"/>
      <c r="HQ42" s="62"/>
      <c r="HR42" s="62"/>
      <c r="HS42" s="62"/>
      <c r="HT42" s="62"/>
      <c r="HU42" s="62"/>
      <c r="HV42" s="62"/>
      <c r="HW42" s="62"/>
      <c r="HX42" s="62"/>
      <c r="HY42" s="62"/>
      <c r="HZ42" s="62"/>
      <c r="IA42" s="62"/>
      <c r="IB42" s="62"/>
      <c r="IC42" s="62"/>
      <c r="ID42" s="62"/>
      <c r="IE42" s="62"/>
      <c r="IF42" s="62"/>
      <c r="IG42" s="62"/>
      <c r="IH42" s="62"/>
    </row>
    <row r="43" spans="1:242" s="63" customFormat="1" ht="15" hidden="1" customHeight="1" x14ac:dyDescent="0.25">
      <c r="A43" s="94">
        <v>23</v>
      </c>
      <c r="B43" s="89">
        <f t="shared" si="0"/>
        <v>0</v>
      </c>
      <c r="C43" s="90">
        <f t="shared" si="1"/>
        <v>0</v>
      </c>
      <c r="D43" s="91">
        <f t="shared" si="2"/>
        <v>0</v>
      </c>
      <c r="E43" s="92">
        <f t="shared" si="3"/>
        <v>0</v>
      </c>
      <c r="F43" s="131"/>
      <c r="G43" s="131"/>
      <c r="H43" s="131"/>
      <c r="I43" s="131"/>
      <c r="J43" s="131"/>
      <c r="K43" s="131"/>
      <c r="L43" s="131"/>
      <c r="M43" s="93"/>
      <c r="N43" s="93"/>
      <c r="O43" s="93"/>
      <c r="P43" s="93"/>
      <c r="Q43" s="93"/>
      <c r="R43" s="93"/>
      <c r="S43" s="93"/>
      <c r="T43" s="93"/>
      <c r="U43" s="62"/>
      <c r="V43" s="62"/>
      <c r="W43" s="62"/>
      <c r="X43" s="62"/>
      <c r="Y43" s="62"/>
      <c r="Z43" s="62"/>
      <c r="AA43" s="110"/>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62"/>
      <c r="HC43" s="62"/>
      <c r="HD43" s="62"/>
      <c r="HE43" s="62"/>
      <c r="HF43" s="62"/>
      <c r="HG43" s="62"/>
      <c r="HH43" s="62"/>
      <c r="HI43" s="62"/>
      <c r="HJ43" s="62"/>
      <c r="HK43" s="62"/>
      <c r="HL43" s="62"/>
      <c r="HM43" s="62"/>
      <c r="HN43" s="62"/>
      <c r="HO43" s="62"/>
      <c r="HP43" s="62"/>
      <c r="HQ43" s="62"/>
      <c r="HR43" s="62"/>
      <c r="HS43" s="62"/>
      <c r="HT43" s="62"/>
      <c r="HU43" s="62"/>
      <c r="HV43" s="62"/>
      <c r="HW43" s="62"/>
      <c r="HX43" s="62"/>
      <c r="HY43" s="62"/>
      <c r="HZ43" s="62"/>
      <c r="IA43" s="62"/>
      <c r="IB43" s="62"/>
      <c r="IC43" s="62"/>
      <c r="ID43" s="62"/>
      <c r="IE43" s="62"/>
      <c r="IF43" s="62"/>
      <c r="IG43" s="62"/>
      <c r="IH43" s="62"/>
    </row>
    <row r="44" spans="1:242" s="63" customFormat="1" ht="15.75" hidden="1" customHeight="1" thickBot="1" x14ac:dyDescent="0.3">
      <c r="A44" s="95">
        <v>24</v>
      </c>
      <c r="B44" s="96">
        <f t="shared" si="0"/>
        <v>0</v>
      </c>
      <c r="C44" s="90">
        <f t="shared" si="1"/>
        <v>0</v>
      </c>
      <c r="D44" s="97">
        <f t="shared" si="2"/>
        <v>0</v>
      </c>
      <c r="E44" s="98">
        <f t="shared" si="3"/>
        <v>0</v>
      </c>
      <c r="F44" s="131"/>
      <c r="G44" s="131"/>
      <c r="H44" s="131"/>
      <c r="I44" s="131"/>
      <c r="J44" s="131"/>
      <c r="K44" s="131"/>
      <c r="L44" s="131"/>
      <c r="M44" s="93"/>
      <c r="N44" s="93"/>
      <c r="O44" s="93"/>
      <c r="P44" s="93"/>
      <c r="Q44" s="93"/>
      <c r="R44" s="93"/>
      <c r="S44" s="93"/>
      <c r="T44" s="93"/>
      <c r="U44" s="62"/>
      <c r="V44" s="62"/>
      <c r="W44" s="62"/>
      <c r="X44" s="62"/>
      <c r="Y44" s="62"/>
      <c r="Z44" s="62"/>
      <c r="AA44" s="110"/>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62"/>
      <c r="HC44" s="62"/>
      <c r="HD44" s="62"/>
      <c r="HE44" s="62"/>
      <c r="HF44" s="62"/>
      <c r="HG44" s="62"/>
      <c r="HH44" s="62"/>
      <c r="HI44" s="62"/>
      <c r="HJ44" s="62"/>
      <c r="HK44" s="62"/>
      <c r="HL44" s="62"/>
      <c r="HM44" s="62"/>
      <c r="HN44" s="62"/>
      <c r="HO44" s="62"/>
      <c r="HP44" s="62"/>
      <c r="HQ44" s="62"/>
      <c r="HR44" s="62"/>
      <c r="HS44" s="62"/>
      <c r="HT44" s="62"/>
      <c r="HU44" s="62"/>
      <c r="HV44" s="62"/>
      <c r="HW44" s="62"/>
      <c r="HX44" s="62"/>
      <c r="HY44" s="62"/>
      <c r="HZ44" s="62"/>
      <c r="IA44" s="62"/>
      <c r="IB44" s="62"/>
      <c r="IC44" s="62"/>
      <c r="ID44" s="62"/>
      <c r="IE44" s="62"/>
      <c r="IF44" s="62"/>
      <c r="IG44" s="62"/>
      <c r="IH44" s="62"/>
    </row>
    <row r="45" spans="1:242" s="63" customFormat="1" ht="15.75" hidden="1" customHeight="1" thickBot="1" x14ac:dyDescent="0.3">
      <c r="A45" s="99" t="s">
        <v>23</v>
      </c>
      <c r="B45" s="100"/>
      <c r="C45" s="101">
        <f>SUM(C21:C44)</f>
        <v>12928.961748633879</v>
      </c>
      <c r="D45" s="101">
        <f>SUM(D21:D44)</f>
        <v>12928.961748633879</v>
      </c>
      <c r="E45" s="102">
        <f>SUM(E21:E44)</f>
        <v>112928.96174863388</v>
      </c>
      <c r="F45" s="14"/>
      <c r="G45" s="13"/>
      <c r="H45" s="13"/>
      <c r="I45" s="14"/>
      <c r="J45" s="14"/>
      <c r="K45" s="13"/>
      <c r="L45" s="13"/>
      <c r="M45" s="103"/>
      <c r="N45" s="103"/>
      <c r="O45" s="104"/>
      <c r="P45" s="104"/>
      <c r="Q45" s="103"/>
      <c r="R45" s="103"/>
      <c r="S45" s="104"/>
      <c r="T45" s="104"/>
      <c r="U45" s="62"/>
      <c r="V45" s="62"/>
      <c r="W45" s="62"/>
      <c r="X45" s="62"/>
      <c r="Y45" s="62"/>
      <c r="Z45" s="62"/>
      <c r="AA45" s="110"/>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62"/>
      <c r="HC45" s="62"/>
      <c r="HD45" s="62"/>
      <c r="HE45" s="62"/>
      <c r="HF45" s="62"/>
      <c r="HG45" s="62"/>
      <c r="HH45" s="62"/>
      <c r="HI45" s="62"/>
      <c r="HJ45" s="62"/>
      <c r="HK45" s="62"/>
      <c r="HL45" s="62"/>
      <c r="HM45" s="62"/>
      <c r="HN45" s="62"/>
      <c r="HO45" s="62"/>
      <c r="HP45" s="62"/>
      <c r="HQ45" s="62"/>
      <c r="HR45" s="62"/>
      <c r="HS45" s="62"/>
      <c r="HT45" s="62"/>
      <c r="HU45" s="62"/>
      <c r="HV45" s="62"/>
      <c r="HW45" s="62"/>
      <c r="HX45" s="62"/>
      <c r="HY45" s="62"/>
      <c r="HZ45" s="62"/>
      <c r="IA45" s="62"/>
      <c r="IB45" s="62"/>
      <c r="IC45" s="62"/>
      <c r="ID45" s="62"/>
      <c r="IE45" s="62"/>
      <c r="IF45" s="62"/>
      <c r="IG45" s="62"/>
      <c r="IH45" s="62"/>
    </row>
    <row r="46" spans="1:242" s="63" customFormat="1" ht="15" hidden="1" customHeight="1" x14ac:dyDescent="0.25">
      <c r="A46" s="105"/>
      <c r="B46" s="103"/>
      <c r="C46" s="103"/>
      <c r="D46" s="103"/>
      <c r="E46" s="93"/>
      <c r="F46" s="14"/>
      <c r="G46" s="13"/>
      <c r="H46" s="13"/>
      <c r="I46" s="14"/>
      <c r="J46" s="14"/>
      <c r="K46" s="13"/>
      <c r="L46" s="13"/>
      <c r="M46" s="103"/>
      <c r="N46" s="103"/>
      <c r="O46" s="104"/>
      <c r="P46" s="104"/>
      <c r="Q46" s="103"/>
      <c r="R46" s="103"/>
      <c r="S46" s="104"/>
      <c r="T46" s="104"/>
      <c r="U46" s="62"/>
      <c r="V46" s="62"/>
      <c r="W46" s="62"/>
      <c r="X46" s="62"/>
      <c r="Y46" s="62"/>
      <c r="Z46" s="62"/>
      <c r="AA46" s="110"/>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62"/>
      <c r="HC46" s="62"/>
      <c r="HD46" s="62"/>
      <c r="HE46" s="62"/>
      <c r="HF46" s="62"/>
      <c r="HG46" s="62"/>
      <c r="HH46" s="62"/>
      <c r="HI46" s="62"/>
      <c r="HJ46" s="62"/>
      <c r="HK46" s="62"/>
      <c r="HL46" s="62"/>
      <c r="HM46" s="62"/>
      <c r="HN46" s="62"/>
      <c r="HO46" s="62"/>
      <c r="HP46" s="62"/>
      <c r="HQ46" s="62"/>
      <c r="HR46" s="62"/>
      <c r="HS46" s="62"/>
      <c r="HT46" s="62"/>
      <c r="HU46" s="62"/>
      <c r="HV46" s="62"/>
      <c r="HW46" s="62"/>
      <c r="HX46" s="62"/>
      <c r="HY46" s="62"/>
      <c r="HZ46" s="62"/>
      <c r="IA46" s="62"/>
      <c r="IB46" s="62"/>
      <c r="IC46" s="62"/>
      <c r="ID46" s="62"/>
      <c r="IE46" s="62"/>
      <c r="IF46" s="62"/>
      <c r="IG46" s="62"/>
      <c r="IH46" s="62"/>
    </row>
    <row r="47" spans="1:242" s="63" customFormat="1" ht="15" hidden="1" customHeight="1" x14ac:dyDescent="0.25">
      <c r="A47" s="61"/>
      <c r="B47" s="61"/>
      <c r="C47" s="61"/>
      <c r="D47" s="61"/>
      <c r="E47" s="61"/>
      <c r="F47" s="46"/>
      <c r="G47" s="46"/>
      <c r="H47" s="46"/>
      <c r="I47" s="46"/>
      <c r="J47" s="46"/>
      <c r="K47" s="46"/>
      <c r="L47" s="46"/>
      <c r="M47" s="61"/>
      <c r="N47" s="61"/>
      <c r="O47" s="61"/>
      <c r="P47" s="61"/>
      <c r="Q47" s="61"/>
      <c r="R47" s="61"/>
      <c r="S47" s="61"/>
      <c r="T47" s="61"/>
      <c r="U47" s="62"/>
      <c r="V47" s="62"/>
      <c r="W47" s="62"/>
      <c r="X47" s="62"/>
      <c r="Y47" s="62"/>
      <c r="Z47" s="62"/>
      <c r="AA47" s="109"/>
      <c r="AB47" s="62"/>
      <c r="AC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62"/>
      <c r="HC47" s="62"/>
      <c r="HD47" s="62"/>
      <c r="HE47" s="62"/>
      <c r="HF47" s="62"/>
      <c r="HG47" s="62"/>
      <c r="HH47" s="62"/>
      <c r="HI47" s="62"/>
      <c r="HJ47" s="62"/>
      <c r="HK47" s="62"/>
      <c r="HL47" s="62"/>
      <c r="HM47" s="62"/>
      <c r="HN47" s="62"/>
      <c r="HO47" s="62"/>
      <c r="HP47" s="62"/>
      <c r="HQ47" s="62"/>
      <c r="HR47" s="62"/>
      <c r="HS47" s="62"/>
      <c r="HT47" s="62"/>
      <c r="HU47" s="62"/>
      <c r="HV47" s="62"/>
      <c r="HW47" s="62"/>
      <c r="HX47" s="62"/>
      <c r="HY47" s="62"/>
      <c r="HZ47" s="62"/>
      <c r="IA47" s="62"/>
      <c r="IB47" s="62"/>
      <c r="IC47" s="62"/>
      <c r="ID47" s="62"/>
      <c r="IE47" s="62"/>
      <c r="IF47" s="62"/>
      <c r="IG47" s="62"/>
      <c r="IH47" s="62"/>
    </row>
    <row r="48" spans="1:242" s="63" customFormat="1" ht="33.75" hidden="1" customHeight="1" x14ac:dyDescent="0.25">
      <c r="A48" s="58" t="s">
        <v>9</v>
      </c>
      <c r="B48" s="58"/>
      <c r="C48" s="56">
        <f ca="1">TODAY()</f>
        <v>45922</v>
      </c>
      <c r="D48" s="56"/>
      <c r="E48" s="56"/>
      <c r="F48" s="46"/>
      <c r="G48" s="46"/>
      <c r="H48" s="46"/>
      <c r="I48" s="46"/>
      <c r="J48" s="46"/>
      <c r="K48" s="46"/>
      <c r="L48" s="46"/>
      <c r="M48" s="61"/>
      <c r="N48" s="61"/>
      <c r="O48" s="61"/>
      <c r="P48" s="61"/>
      <c r="Q48" s="61"/>
      <c r="R48" s="61"/>
      <c r="S48" s="61"/>
      <c r="T48" s="61"/>
      <c r="U48" s="62"/>
      <c r="V48" s="62"/>
      <c r="W48" s="62"/>
      <c r="X48" s="62"/>
      <c r="Y48" s="62"/>
      <c r="Z48" s="62"/>
      <c r="AA48" s="110"/>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62"/>
      <c r="HC48" s="62"/>
      <c r="HD48" s="62"/>
      <c r="HE48" s="62"/>
      <c r="HF48" s="62"/>
      <c r="HG48" s="62"/>
      <c r="HH48" s="62"/>
      <c r="HI48" s="62"/>
      <c r="HJ48" s="62"/>
      <c r="HK48" s="62"/>
      <c r="HL48" s="62"/>
      <c r="HM48" s="62"/>
      <c r="HN48" s="62"/>
      <c r="HO48" s="62"/>
      <c r="HP48" s="62"/>
      <c r="HQ48" s="62"/>
      <c r="HR48" s="62"/>
      <c r="HS48" s="62"/>
      <c r="HT48" s="62"/>
      <c r="HU48" s="62"/>
      <c r="HV48" s="62"/>
      <c r="HW48" s="62"/>
      <c r="HX48" s="62"/>
      <c r="HY48" s="62"/>
      <c r="HZ48" s="62"/>
      <c r="IA48" s="62"/>
      <c r="IB48" s="62"/>
      <c r="IC48" s="62"/>
      <c r="ID48" s="62"/>
      <c r="IE48" s="62"/>
      <c r="IF48" s="62"/>
      <c r="IG48" s="62"/>
      <c r="IH48" s="62"/>
    </row>
    <row r="49" spans="1:242" ht="15" hidden="1" customHeight="1" x14ac:dyDescent="0.25">
      <c r="A49" s="61"/>
      <c r="B49" s="61"/>
      <c r="C49" s="61"/>
      <c r="D49" s="61"/>
      <c r="E49" s="61"/>
      <c r="F49" s="46"/>
      <c r="G49" s="46"/>
      <c r="H49" s="46"/>
      <c r="I49" s="46"/>
      <c r="J49" s="46"/>
      <c r="K49" s="46"/>
      <c r="L49" s="46"/>
      <c r="M49" s="61"/>
      <c r="N49" s="61"/>
      <c r="O49" s="61"/>
      <c r="P49" s="61"/>
      <c r="Q49" s="61"/>
      <c r="R49" s="61"/>
      <c r="S49" s="61"/>
      <c r="T49" s="61"/>
    </row>
    <row r="50" spans="1:242" ht="12.75" hidden="1" customHeight="1" x14ac:dyDescent="0.2"/>
    <row r="51" spans="1:242" s="63" customFormat="1" ht="15" hidden="1" customHeight="1" x14ac:dyDescent="0.25">
      <c r="A51" s="106"/>
      <c r="B51" s="107">
        <f ca="1">TODAY()</f>
        <v>45922</v>
      </c>
      <c r="C51" s="108">
        <f>-sumkred2</f>
        <v>-100000</v>
      </c>
      <c r="D51" s="108"/>
      <c r="F51" s="123"/>
      <c r="G51" s="123"/>
      <c r="H51" s="123"/>
      <c r="I51" s="123"/>
      <c r="J51" s="123"/>
      <c r="K51" s="123"/>
      <c r="L51" s="123"/>
      <c r="M51" s="62"/>
      <c r="N51" s="62"/>
      <c r="O51" s="62"/>
      <c r="P51" s="62"/>
      <c r="Q51" s="62"/>
      <c r="R51" s="62"/>
      <c r="S51" s="62"/>
      <c r="T51" s="62"/>
      <c r="U51" s="62"/>
      <c r="V51" s="62"/>
      <c r="W51" s="62"/>
      <c r="X51" s="62"/>
      <c r="Y51" s="62"/>
      <c r="Z51" s="62"/>
      <c r="AA51" s="110"/>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62"/>
      <c r="HC51" s="62"/>
      <c r="HD51" s="62"/>
      <c r="HE51" s="62"/>
      <c r="HF51" s="62"/>
      <c r="HG51" s="62"/>
      <c r="HH51" s="62"/>
      <c r="HI51" s="62"/>
      <c r="HJ51" s="62"/>
      <c r="HK51" s="62"/>
      <c r="HL51" s="62"/>
      <c r="HM51" s="62"/>
      <c r="HN51" s="62"/>
      <c r="HO51" s="62"/>
      <c r="HP51" s="62"/>
      <c r="HQ51" s="62"/>
      <c r="HR51" s="62"/>
      <c r="HS51" s="62"/>
      <c r="HT51" s="62"/>
      <c r="HU51" s="62"/>
      <c r="HV51" s="62"/>
      <c r="HW51" s="62"/>
      <c r="HX51" s="62"/>
      <c r="HY51" s="62"/>
      <c r="HZ51" s="62"/>
      <c r="IA51" s="62"/>
      <c r="IB51" s="62"/>
      <c r="IC51" s="62"/>
      <c r="ID51" s="62"/>
      <c r="IE51" s="62"/>
      <c r="IF51" s="62"/>
      <c r="IG51" s="62"/>
      <c r="IH51" s="62"/>
    </row>
    <row r="52" spans="1:242" s="63" customFormat="1" ht="15" hidden="1" customHeight="1" x14ac:dyDescent="0.25">
      <c r="A52" s="106">
        <v>1</v>
      </c>
      <c r="B52" s="107">
        <f ca="1">EDATE(B51,1)</f>
        <v>45952</v>
      </c>
      <c r="C52" s="108">
        <f t="shared" ref="C52:C62" si="4">E21</f>
        <v>0</v>
      </c>
      <c r="D52" s="108"/>
      <c r="F52" s="123"/>
      <c r="G52" s="123"/>
      <c r="H52" s="123"/>
      <c r="I52" s="123"/>
      <c r="J52" s="123"/>
      <c r="K52" s="123"/>
      <c r="L52" s="123"/>
      <c r="M52" s="62"/>
      <c r="N52" s="62"/>
      <c r="O52" s="62"/>
      <c r="P52" s="62"/>
      <c r="Q52" s="62"/>
      <c r="R52" s="62"/>
      <c r="S52" s="62"/>
      <c r="T52" s="62"/>
      <c r="U52" s="62"/>
      <c r="V52" s="62"/>
      <c r="W52" s="62"/>
      <c r="X52" s="62"/>
      <c r="Y52" s="62"/>
      <c r="Z52" s="62"/>
      <c r="AA52" s="110"/>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62"/>
      <c r="HC52" s="62"/>
      <c r="HD52" s="62"/>
      <c r="HE52" s="62"/>
      <c r="HF52" s="62"/>
      <c r="HG52" s="62"/>
      <c r="HH52" s="62"/>
      <c r="HI52" s="62"/>
      <c r="HJ52" s="62"/>
      <c r="HK52" s="62"/>
      <c r="HL52" s="62"/>
      <c r="HM52" s="62"/>
      <c r="HN52" s="62"/>
      <c r="HO52" s="62"/>
      <c r="HP52" s="62"/>
      <c r="HQ52" s="62"/>
      <c r="HR52" s="62"/>
      <c r="HS52" s="62"/>
      <c r="HT52" s="62"/>
      <c r="HU52" s="62"/>
      <c r="HV52" s="62"/>
      <c r="HW52" s="62"/>
      <c r="HX52" s="62"/>
      <c r="HY52" s="62"/>
      <c r="HZ52" s="62"/>
      <c r="IA52" s="62"/>
      <c r="IB52" s="62"/>
      <c r="IC52" s="62"/>
      <c r="ID52" s="62"/>
      <c r="IE52" s="62"/>
      <c r="IF52" s="62"/>
      <c r="IG52" s="62"/>
    </row>
    <row r="53" spans="1:242" s="63" customFormat="1" ht="15" hidden="1" customHeight="1" x14ac:dyDescent="0.25">
      <c r="A53" s="106">
        <v>2</v>
      </c>
      <c r="B53" s="107">
        <f ca="1">EDATE(B52,1)</f>
        <v>45983</v>
      </c>
      <c r="C53" s="108">
        <f t="shared" si="4"/>
        <v>0</v>
      </c>
      <c r="D53" s="108"/>
      <c r="F53" s="123"/>
      <c r="G53" s="123"/>
      <c r="H53" s="123"/>
      <c r="I53" s="123"/>
      <c r="J53" s="123"/>
      <c r="K53" s="123"/>
      <c r="L53" s="123"/>
      <c r="M53" s="62"/>
      <c r="N53" s="62"/>
      <c r="O53" s="62"/>
      <c r="P53" s="62"/>
      <c r="Q53" s="62"/>
      <c r="R53" s="62"/>
      <c r="S53" s="62"/>
      <c r="T53" s="62"/>
      <c r="U53" s="62"/>
      <c r="V53" s="62"/>
      <c r="W53" s="62"/>
      <c r="X53" s="62"/>
      <c r="Y53" s="62"/>
      <c r="Z53" s="62"/>
      <c r="AA53" s="110"/>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62"/>
      <c r="HC53" s="62"/>
      <c r="HD53" s="62"/>
      <c r="HE53" s="62"/>
      <c r="HF53" s="62"/>
      <c r="HG53" s="62"/>
      <c r="HH53" s="62"/>
      <c r="HI53" s="62"/>
      <c r="HJ53" s="62"/>
      <c r="HK53" s="62"/>
      <c r="HL53" s="62"/>
      <c r="HM53" s="62"/>
      <c r="HN53" s="62"/>
      <c r="HO53" s="62"/>
      <c r="HP53" s="62"/>
      <c r="HQ53" s="62"/>
      <c r="HR53" s="62"/>
      <c r="HS53" s="62"/>
      <c r="HT53" s="62"/>
      <c r="HU53" s="62"/>
      <c r="HV53" s="62"/>
      <c r="HW53" s="62"/>
      <c r="HX53" s="62"/>
      <c r="HY53" s="62"/>
      <c r="HZ53" s="62"/>
      <c r="IA53" s="62"/>
      <c r="IB53" s="62"/>
      <c r="IC53" s="62"/>
      <c r="ID53" s="62"/>
      <c r="IE53" s="62"/>
      <c r="IF53" s="62"/>
      <c r="IG53" s="62"/>
    </row>
    <row r="54" spans="1:242" s="63" customFormat="1" ht="15" hidden="1" customHeight="1" x14ac:dyDescent="0.25">
      <c r="A54" s="106">
        <v>3</v>
      </c>
      <c r="B54" s="107">
        <f t="shared" ref="B54:B75" ca="1" si="5">EDATE(B53,1)</f>
        <v>46013</v>
      </c>
      <c r="C54" s="108">
        <f t="shared" si="4"/>
        <v>0</v>
      </c>
      <c r="D54" s="108"/>
      <c r="F54" s="123"/>
      <c r="G54" s="123"/>
      <c r="H54" s="123"/>
      <c r="I54" s="123"/>
      <c r="J54" s="123"/>
      <c r="K54" s="123"/>
      <c r="L54" s="123"/>
      <c r="M54" s="62"/>
      <c r="N54" s="62"/>
      <c r="O54" s="62"/>
      <c r="P54" s="62"/>
      <c r="Q54" s="62"/>
      <c r="R54" s="62"/>
      <c r="S54" s="62"/>
      <c r="T54" s="62"/>
      <c r="U54" s="62"/>
      <c r="V54" s="62"/>
      <c r="W54" s="62"/>
      <c r="X54" s="62"/>
      <c r="Y54" s="62"/>
      <c r="Z54" s="62"/>
      <c r="AA54" s="110"/>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62"/>
      <c r="HC54" s="62"/>
      <c r="HD54" s="62"/>
      <c r="HE54" s="62"/>
      <c r="HF54" s="62"/>
      <c r="HG54" s="62"/>
      <c r="HH54" s="62"/>
      <c r="HI54" s="62"/>
      <c r="HJ54" s="62"/>
      <c r="HK54" s="62"/>
      <c r="HL54" s="62"/>
      <c r="HM54" s="62"/>
      <c r="HN54" s="62"/>
      <c r="HO54" s="62"/>
      <c r="HP54" s="62"/>
      <c r="HQ54" s="62"/>
      <c r="HR54" s="62"/>
      <c r="HS54" s="62"/>
      <c r="HT54" s="62"/>
      <c r="HU54" s="62"/>
      <c r="HV54" s="62"/>
      <c r="HW54" s="62"/>
      <c r="HX54" s="62"/>
      <c r="HY54" s="62"/>
      <c r="HZ54" s="62"/>
      <c r="IA54" s="62"/>
      <c r="IB54" s="62"/>
      <c r="IC54" s="62"/>
      <c r="ID54" s="62"/>
      <c r="IE54" s="62"/>
      <c r="IF54" s="62"/>
      <c r="IG54" s="62"/>
    </row>
    <row r="55" spans="1:242" s="63" customFormat="1" ht="15" hidden="1" customHeight="1" x14ac:dyDescent="0.25">
      <c r="A55" s="106">
        <v>4</v>
      </c>
      <c r="B55" s="107">
        <f t="shared" ca="1" si="5"/>
        <v>46044</v>
      </c>
      <c r="C55" s="108">
        <f t="shared" si="4"/>
        <v>0</v>
      </c>
      <c r="D55" s="108"/>
      <c r="F55" s="123"/>
      <c r="G55" s="123"/>
      <c r="H55" s="123"/>
      <c r="I55" s="123"/>
      <c r="J55" s="123"/>
      <c r="K55" s="123"/>
      <c r="L55" s="123"/>
      <c r="M55" s="62"/>
      <c r="N55" s="62"/>
      <c r="O55" s="62"/>
      <c r="P55" s="62"/>
      <c r="Q55" s="62"/>
      <c r="R55" s="62"/>
      <c r="S55" s="62"/>
      <c r="T55" s="62"/>
      <c r="U55" s="62"/>
      <c r="V55" s="62"/>
      <c r="W55" s="62"/>
      <c r="X55" s="62"/>
      <c r="Y55" s="62"/>
      <c r="Z55" s="62"/>
      <c r="AA55" s="110"/>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62"/>
      <c r="HC55" s="62"/>
      <c r="HD55" s="62"/>
      <c r="HE55" s="62"/>
      <c r="HF55" s="62"/>
      <c r="HG55" s="62"/>
      <c r="HH55" s="62"/>
      <c r="HI55" s="62"/>
      <c r="HJ55" s="62"/>
      <c r="HK55" s="62"/>
      <c r="HL55" s="62"/>
      <c r="HM55" s="62"/>
      <c r="HN55" s="62"/>
      <c r="HO55" s="62"/>
      <c r="HP55" s="62"/>
      <c r="HQ55" s="62"/>
      <c r="HR55" s="62"/>
      <c r="HS55" s="62"/>
      <c r="HT55" s="62"/>
      <c r="HU55" s="62"/>
      <c r="HV55" s="62"/>
      <c r="HW55" s="62"/>
      <c r="HX55" s="62"/>
      <c r="HY55" s="62"/>
      <c r="HZ55" s="62"/>
      <c r="IA55" s="62"/>
      <c r="IB55" s="62"/>
      <c r="IC55" s="62"/>
      <c r="ID55" s="62"/>
      <c r="IE55" s="62"/>
      <c r="IF55" s="62"/>
      <c r="IG55" s="62"/>
    </row>
    <row r="56" spans="1:242" s="63" customFormat="1" ht="15" hidden="1" customHeight="1" x14ac:dyDescent="0.25">
      <c r="A56" s="106">
        <v>5</v>
      </c>
      <c r="B56" s="107">
        <f t="shared" ca="1" si="5"/>
        <v>46075</v>
      </c>
      <c r="C56" s="108">
        <f t="shared" si="4"/>
        <v>0</v>
      </c>
      <c r="D56" s="108"/>
      <c r="F56" s="123"/>
      <c r="G56" s="123"/>
      <c r="H56" s="123"/>
      <c r="I56" s="123"/>
      <c r="J56" s="123"/>
      <c r="K56" s="123"/>
      <c r="L56" s="123"/>
      <c r="M56" s="62"/>
      <c r="N56" s="62"/>
      <c r="O56" s="62"/>
      <c r="P56" s="62"/>
      <c r="Q56" s="62"/>
      <c r="R56" s="62"/>
      <c r="S56" s="62"/>
      <c r="T56" s="62"/>
      <c r="U56" s="62"/>
      <c r="V56" s="62"/>
      <c r="W56" s="62"/>
      <c r="X56" s="62"/>
      <c r="Y56" s="62"/>
      <c r="Z56" s="62"/>
      <c r="AA56" s="110"/>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62"/>
      <c r="HC56" s="62"/>
      <c r="HD56" s="62"/>
      <c r="HE56" s="62"/>
      <c r="HF56" s="62"/>
      <c r="HG56" s="62"/>
      <c r="HH56" s="62"/>
      <c r="HI56" s="62"/>
      <c r="HJ56" s="62"/>
      <c r="HK56" s="62"/>
      <c r="HL56" s="62"/>
      <c r="HM56" s="62"/>
      <c r="HN56" s="62"/>
      <c r="HO56" s="62"/>
      <c r="HP56" s="62"/>
      <c r="HQ56" s="62"/>
      <c r="HR56" s="62"/>
      <c r="HS56" s="62"/>
      <c r="HT56" s="62"/>
      <c r="HU56" s="62"/>
      <c r="HV56" s="62"/>
      <c r="HW56" s="62"/>
      <c r="HX56" s="62"/>
      <c r="HY56" s="62"/>
      <c r="HZ56" s="62"/>
      <c r="IA56" s="62"/>
      <c r="IB56" s="62"/>
      <c r="IC56" s="62"/>
      <c r="ID56" s="62"/>
      <c r="IE56" s="62"/>
      <c r="IF56" s="62"/>
      <c r="IG56" s="62"/>
    </row>
    <row r="57" spans="1:242" s="63" customFormat="1" ht="15" hidden="1" customHeight="1" x14ac:dyDescent="0.25">
      <c r="A57" s="106">
        <v>6</v>
      </c>
      <c r="B57" s="107">
        <f t="shared" ca="1" si="5"/>
        <v>46103</v>
      </c>
      <c r="C57" s="108">
        <f t="shared" si="4"/>
        <v>0</v>
      </c>
      <c r="D57" s="108"/>
      <c r="F57" s="123"/>
      <c r="G57" s="123"/>
      <c r="H57" s="123"/>
      <c r="I57" s="123"/>
      <c r="J57" s="123"/>
      <c r="K57" s="123"/>
      <c r="L57" s="123"/>
      <c r="M57" s="62"/>
      <c r="N57" s="62"/>
      <c r="O57" s="62"/>
      <c r="P57" s="62"/>
      <c r="Q57" s="62"/>
      <c r="R57" s="62"/>
      <c r="S57" s="62"/>
      <c r="T57" s="62"/>
      <c r="U57" s="62"/>
      <c r="V57" s="62"/>
      <c r="W57" s="62"/>
      <c r="X57" s="62"/>
      <c r="Y57" s="62"/>
      <c r="Z57" s="62"/>
      <c r="AA57" s="110"/>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62"/>
      <c r="HC57" s="62"/>
      <c r="HD57" s="62"/>
      <c r="HE57" s="62"/>
      <c r="HF57" s="62"/>
      <c r="HG57" s="62"/>
      <c r="HH57" s="62"/>
      <c r="HI57" s="62"/>
      <c r="HJ57" s="62"/>
      <c r="HK57" s="62"/>
      <c r="HL57" s="62"/>
      <c r="HM57" s="62"/>
      <c r="HN57" s="62"/>
      <c r="HO57" s="62"/>
      <c r="HP57" s="62"/>
      <c r="HQ57" s="62"/>
      <c r="HR57" s="62"/>
      <c r="HS57" s="62"/>
      <c r="HT57" s="62"/>
      <c r="HU57" s="62"/>
      <c r="HV57" s="62"/>
      <c r="HW57" s="62"/>
      <c r="HX57" s="62"/>
      <c r="HY57" s="62"/>
      <c r="HZ57" s="62"/>
      <c r="IA57" s="62"/>
      <c r="IB57" s="62"/>
      <c r="IC57" s="62"/>
      <c r="ID57" s="62"/>
      <c r="IE57" s="62"/>
      <c r="IF57" s="62"/>
      <c r="IG57" s="62"/>
    </row>
    <row r="58" spans="1:242" s="63" customFormat="1" ht="15" hidden="1" customHeight="1" x14ac:dyDescent="0.25">
      <c r="A58" s="106">
        <v>7</v>
      </c>
      <c r="B58" s="107">
        <f t="shared" ca="1" si="5"/>
        <v>46134</v>
      </c>
      <c r="C58" s="108">
        <f t="shared" si="4"/>
        <v>0</v>
      </c>
      <c r="D58" s="108"/>
      <c r="F58" s="123"/>
      <c r="G58" s="123"/>
      <c r="H58" s="123"/>
      <c r="I58" s="123"/>
      <c r="J58" s="123"/>
      <c r="K58" s="123"/>
      <c r="L58" s="123"/>
      <c r="M58" s="62"/>
      <c r="N58" s="62"/>
      <c r="O58" s="62"/>
      <c r="P58" s="62"/>
      <c r="Q58" s="62"/>
      <c r="R58" s="62"/>
      <c r="S58" s="62"/>
      <c r="T58" s="62"/>
      <c r="U58" s="62"/>
      <c r="V58" s="62"/>
      <c r="W58" s="62"/>
      <c r="X58" s="62"/>
      <c r="Y58" s="62"/>
      <c r="Z58" s="62"/>
      <c r="AA58" s="110"/>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62"/>
      <c r="EK58" s="62"/>
      <c r="EL58" s="62"/>
      <c r="EM58" s="62"/>
      <c r="EN58" s="62"/>
      <c r="EO58" s="62"/>
      <c r="EP58" s="62"/>
      <c r="EQ58" s="62"/>
      <c r="ER58" s="62"/>
      <c r="ES58" s="62"/>
      <c r="ET58" s="62"/>
      <c r="EU58" s="62"/>
      <c r="EV58" s="62"/>
      <c r="EW58" s="62"/>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62"/>
      <c r="HC58" s="62"/>
      <c r="HD58" s="62"/>
      <c r="HE58" s="62"/>
      <c r="HF58" s="62"/>
      <c r="HG58" s="62"/>
      <c r="HH58" s="62"/>
      <c r="HI58" s="62"/>
      <c r="HJ58" s="62"/>
      <c r="HK58" s="62"/>
      <c r="HL58" s="62"/>
      <c r="HM58" s="62"/>
      <c r="HN58" s="62"/>
      <c r="HO58" s="62"/>
      <c r="HP58" s="62"/>
      <c r="HQ58" s="62"/>
      <c r="HR58" s="62"/>
      <c r="HS58" s="62"/>
      <c r="HT58" s="62"/>
      <c r="HU58" s="62"/>
      <c r="HV58" s="62"/>
      <c r="HW58" s="62"/>
      <c r="HX58" s="62"/>
      <c r="HY58" s="62"/>
      <c r="HZ58" s="62"/>
      <c r="IA58" s="62"/>
      <c r="IB58" s="62"/>
      <c r="IC58" s="62"/>
      <c r="ID58" s="62"/>
      <c r="IE58" s="62"/>
      <c r="IF58" s="62"/>
      <c r="IG58" s="62"/>
    </row>
    <row r="59" spans="1:242" s="63" customFormat="1" ht="15" hidden="1" customHeight="1" x14ac:dyDescent="0.25">
      <c r="A59" s="106">
        <v>8</v>
      </c>
      <c r="B59" s="107">
        <f t="shared" ca="1" si="5"/>
        <v>46164</v>
      </c>
      <c r="C59" s="108">
        <f t="shared" si="4"/>
        <v>0</v>
      </c>
      <c r="D59" s="108"/>
      <c r="F59" s="123"/>
      <c r="G59" s="123"/>
      <c r="H59" s="123"/>
      <c r="I59" s="123"/>
      <c r="J59" s="123"/>
      <c r="K59" s="123"/>
      <c r="L59" s="123"/>
      <c r="M59" s="62"/>
      <c r="N59" s="62"/>
      <c r="O59" s="62"/>
      <c r="P59" s="62"/>
      <c r="Q59" s="62"/>
      <c r="R59" s="62"/>
      <c r="S59" s="62"/>
      <c r="T59" s="62"/>
      <c r="U59" s="62"/>
      <c r="V59" s="62"/>
      <c r="W59" s="62"/>
      <c r="X59" s="62"/>
      <c r="Y59" s="62"/>
      <c r="Z59" s="62"/>
      <c r="AA59" s="110"/>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62"/>
      <c r="EK59" s="62"/>
      <c r="EL59" s="62"/>
      <c r="EM59" s="62"/>
      <c r="EN59" s="62"/>
      <c r="EO59" s="62"/>
      <c r="EP59" s="62"/>
      <c r="EQ59" s="62"/>
      <c r="ER59" s="62"/>
      <c r="ES59" s="62"/>
      <c r="ET59" s="62"/>
      <c r="EU59" s="62"/>
      <c r="EV59" s="62"/>
      <c r="EW59" s="62"/>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62"/>
      <c r="HC59" s="62"/>
      <c r="HD59" s="62"/>
      <c r="HE59" s="62"/>
      <c r="HF59" s="62"/>
      <c r="HG59" s="62"/>
      <c r="HH59" s="62"/>
      <c r="HI59" s="62"/>
      <c r="HJ59" s="62"/>
      <c r="HK59" s="62"/>
      <c r="HL59" s="62"/>
      <c r="HM59" s="62"/>
      <c r="HN59" s="62"/>
      <c r="HO59" s="62"/>
      <c r="HP59" s="62"/>
      <c r="HQ59" s="62"/>
      <c r="HR59" s="62"/>
      <c r="HS59" s="62"/>
      <c r="HT59" s="62"/>
      <c r="HU59" s="62"/>
      <c r="HV59" s="62"/>
      <c r="HW59" s="62"/>
      <c r="HX59" s="62"/>
      <c r="HY59" s="62"/>
      <c r="HZ59" s="62"/>
      <c r="IA59" s="62"/>
      <c r="IB59" s="62"/>
      <c r="IC59" s="62"/>
      <c r="ID59" s="62"/>
      <c r="IE59" s="62"/>
      <c r="IF59" s="62"/>
      <c r="IG59" s="62"/>
    </row>
    <row r="60" spans="1:242" s="63" customFormat="1" ht="15" hidden="1" customHeight="1" x14ac:dyDescent="0.25">
      <c r="A60" s="106">
        <v>9</v>
      </c>
      <c r="B60" s="107">
        <f t="shared" ca="1" si="5"/>
        <v>46195</v>
      </c>
      <c r="C60" s="108">
        <f t="shared" si="4"/>
        <v>0</v>
      </c>
      <c r="D60" s="108"/>
      <c r="F60" s="123"/>
      <c r="G60" s="123"/>
      <c r="H60" s="123"/>
      <c r="I60" s="123"/>
      <c r="J60" s="123"/>
      <c r="K60" s="123"/>
      <c r="L60" s="123"/>
      <c r="M60" s="62"/>
      <c r="N60" s="62"/>
      <c r="O60" s="62"/>
      <c r="P60" s="62"/>
      <c r="Q60" s="62"/>
      <c r="R60" s="62"/>
      <c r="S60" s="62"/>
      <c r="T60" s="62"/>
      <c r="U60" s="62"/>
      <c r="V60" s="62"/>
      <c r="W60" s="62"/>
      <c r="X60" s="62"/>
      <c r="Y60" s="62"/>
      <c r="Z60" s="62"/>
      <c r="AA60" s="110"/>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62"/>
      <c r="EK60" s="62"/>
      <c r="EL60" s="62"/>
      <c r="EM60" s="62"/>
      <c r="EN60" s="62"/>
      <c r="EO60" s="62"/>
      <c r="EP60" s="62"/>
      <c r="EQ60" s="62"/>
      <c r="ER60" s="62"/>
      <c r="ES60" s="62"/>
      <c r="ET60" s="62"/>
      <c r="EU60" s="62"/>
      <c r="EV60" s="62"/>
      <c r="EW60" s="62"/>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62"/>
      <c r="HC60" s="62"/>
      <c r="HD60" s="62"/>
      <c r="HE60" s="62"/>
      <c r="HF60" s="62"/>
      <c r="HG60" s="62"/>
      <c r="HH60" s="62"/>
      <c r="HI60" s="62"/>
      <c r="HJ60" s="62"/>
      <c r="HK60" s="62"/>
      <c r="HL60" s="62"/>
      <c r="HM60" s="62"/>
      <c r="HN60" s="62"/>
      <c r="HO60" s="62"/>
      <c r="HP60" s="62"/>
      <c r="HQ60" s="62"/>
      <c r="HR60" s="62"/>
      <c r="HS60" s="62"/>
      <c r="HT60" s="62"/>
      <c r="HU60" s="62"/>
      <c r="HV60" s="62"/>
      <c r="HW60" s="62"/>
      <c r="HX60" s="62"/>
      <c r="HY60" s="62"/>
      <c r="HZ60" s="62"/>
      <c r="IA60" s="62"/>
      <c r="IB60" s="62"/>
      <c r="IC60" s="62"/>
      <c r="ID60" s="62"/>
      <c r="IE60" s="62"/>
      <c r="IF60" s="62"/>
      <c r="IG60" s="62"/>
    </row>
    <row r="61" spans="1:242" s="63" customFormat="1" ht="15" hidden="1" customHeight="1" x14ac:dyDescent="0.25">
      <c r="A61" s="106">
        <v>10</v>
      </c>
      <c r="B61" s="107">
        <f t="shared" ca="1" si="5"/>
        <v>46225</v>
      </c>
      <c r="C61" s="108">
        <f t="shared" si="4"/>
        <v>0</v>
      </c>
      <c r="D61" s="108"/>
      <c r="F61" s="123"/>
      <c r="G61" s="123"/>
      <c r="H61" s="123"/>
      <c r="I61" s="123"/>
      <c r="J61" s="123"/>
      <c r="K61" s="123"/>
      <c r="L61" s="123"/>
      <c r="M61" s="62"/>
      <c r="N61" s="62"/>
      <c r="O61" s="62"/>
      <c r="P61" s="62"/>
      <c r="Q61" s="62"/>
      <c r="R61" s="62"/>
      <c r="S61" s="62"/>
      <c r="T61" s="62"/>
      <c r="U61" s="62"/>
      <c r="V61" s="62"/>
      <c r="W61" s="62"/>
      <c r="X61" s="62"/>
      <c r="Y61" s="62"/>
      <c r="Z61" s="62"/>
      <c r="AA61" s="110"/>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62"/>
      <c r="EK61" s="62"/>
      <c r="EL61" s="62"/>
      <c r="EM61" s="62"/>
      <c r="EN61" s="62"/>
      <c r="EO61" s="62"/>
      <c r="EP61" s="62"/>
      <c r="EQ61" s="62"/>
      <c r="ER61" s="62"/>
      <c r="ES61" s="62"/>
      <c r="ET61" s="62"/>
      <c r="EU61" s="62"/>
      <c r="EV61" s="62"/>
      <c r="EW61" s="62"/>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62"/>
      <c r="HC61" s="62"/>
      <c r="HD61" s="62"/>
      <c r="HE61" s="62"/>
      <c r="HF61" s="62"/>
      <c r="HG61" s="62"/>
      <c r="HH61" s="62"/>
      <c r="HI61" s="62"/>
      <c r="HJ61" s="62"/>
      <c r="HK61" s="62"/>
      <c r="HL61" s="62"/>
      <c r="HM61" s="62"/>
      <c r="HN61" s="62"/>
      <c r="HO61" s="62"/>
      <c r="HP61" s="62"/>
      <c r="HQ61" s="62"/>
      <c r="HR61" s="62"/>
      <c r="HS61" s="62"/>
      <c r="HT61" s="62"/>
      <c r="HU61" s="62"/>
      <c r="HV61" s="62"/>
      <c r="HW61" s="62"/>
      <c r="HX61" s="62"/>
      <c r="HY61" s="62"/>
      <c r="HZ61" s="62"/>
      <c r="IA61" s="62"/>
      <c r="IB61" s="62"/>
      <c r="IC61" s="62"/>
      <c r="ID61" s="62"/>
      <c r="IE61" s="62"/>
      <c r="IF61" s="62"/>
      <c r="IG61" s="62"/>
    </row>
    <row r="62" spans="1:242" s="63" customFormat="1" ht="15" hidden="1" customHeight="1" x14ac:dyDescent="0.25">
      <c r="A62" s="106">
        <v>11</v>
      </c>
      <c r="B62" s="107">
        <f t="shared" ca="1" si="5"/>
        <v>46256</v>
      </c>
      <c r="C62" s="108">
        <f t="shared" si="4"/>
        <v>0</v>
      </c>
      <c r="D62" s="108"/>
      <c r="E62" s="62"/>
      <c r="F62" s="123"/>
      <c r="G62" s="123"/>
      <c r="H62" s="123"/>
      <c r="I62" s="123"/>
      <c r="J62" s="123"/>
      <c r="K62" s="123"/>
      <c r="L62" s="123"/>
      <c r="M62" s="62"/>
      <c r="N62" s="62"/>
      <c r="O62" s="62"/>
      <c r="P62" s="62"/>
      <c r="Q62" s="62"/>
      <c r="R62" s="62"/>
      <c r="S62" s="62"/>
      <c r="T62" s="62"/>
      <c r="U62" s="62"/>
      <c r="V62" s="62"/>
      <c r="W62" s="62"/>
      <c r="X62" s="62"/>
      <c r="Y62" s="62"/>
      <c r="Z62" s="62"/>
      <c r="AA62" s="110"/>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62"/>
      <c r="EK62" s="62"/>
      <c r="EL62" s="62"/>
      <c r="EM62" s="62"/>
      <c r="EN62" s="62"/>
      <c r="EO62" s="62"/>
      <c r="EP62" s="62"/>
      <c r="EQ62" s="62"/>
      <c r="ER62" s="62"/>
      <c r="ES62" s="62"/>
      <c r="ET62" s="62"/>
      <c r="EU62" s="62"/>
      <c r="EV62" s="62"/>
      <c r="EW62" s="62"/>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62"/>
      <c r="HC62" s="62"/>
      <c r="HD62" s="62"/>
      <c r="HE62" s="62"/>
      <c r="HF62" s="62"/>
      <c r="HG62" s="62"/>
      <c r="HH62" s="62"/>
      <c r="HI62" s="62"/>
      <c r="HJ62" s="62"/>
      <c r="HK62" s="62"/>
      <c r="HL62" s="62"/>
      <c r="HM62" s="62"/>
      <c r="HN62" s="62"/>
      <c r="HO62" s="62"/>
      <c r="HP62" s="62"/>
      <c r="HQ62" s="62"/>
      <c r="HR62" s="62"/>
      <c r="HS62" s="62"/>
      <c r="HT62" s="62"/>
      <c r="HU62" s="62"/>
      <c r="HV62" s="62"/>
      <c r="HW62" s="62"/>
      <c r="HX62" s="62"/>
      <c r="HY62" s="62"/>
      <c r="HZ62" s="62"/>
      <c r="IA62" s="62"/>
      <c r="IB62" s="62"/>
      <c r="IC62" s="62"/>
      <c r="ID62" s="62"/>
      <c r="IE62" s="62"/>
      <c r="IF62" s="62"/>
      <c r="IG62" s="62"/>
    </row>
    <row r="63" spans="1:242" s="63" customFormat="1" ht="15" hidden="1" customHeight="1" x14ac:dyDescent="0.25">
      <c r="A63" s="106">
        <v>12</v>
      </c>
      <c r="B63" s="107">
        <f t="shared" ca="1" si="5"/>
        <v>46287</v>
      </c>
      <c r="C63" s="108">
        <f t="shared" ref="C63:C75" si="6">E32</f>
        <v>112928.96174863388</v>
      </c>
      <c r="D63" s="108"/>
      <c r="E63" s="62"/>
      <c r="F63" s="123"/>
      <c r="G63" s="123"/>
      <c r="H63" s="123"/>
      <c r="I63" s="123"/>
      <c r="J63" s="123"/>
      <c r="K63" s="123"/>
      <c r="L63" s="123"/>
      <c r="M63" s="62"/>
      <c r="N63" s="62"/>
      <c r="O63" s="62"/>
      <c r="P63" s="62"/>
      <c r="Q63" s="62"/>
      <c r="R63" s="62"/>
      <c r="S63" s="62"/>
      <c r="T63" s="62"/>
      <c r="U63" s="62"/>
      <c r="V63" s="62"/>
      <c r="W63" s="62"/>
      <c r="X63" s="62"/>
      <c r="Y63" s="62"/>
      <c r="Z63" s="62"/>
      <c r="AA63" s="110"/>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62"/>
      <c r="EK63" s="62"/>
      <c r="EL63" s="62"/>
      <c r="EM63" s="62"/>
      <c r="EN63" s="62"/>
      <c r="EO63" s="62"/>
      <c r="EP63" s="62"/>
      <c r="EQ63" s="62"/>
      <c r="ER63" s="62"/>
      <c r="ES63" s="62"/>
      <c r="ET63" s="62"/>
      <c r="EU63" s="62"/>
      <c r="EV63" s="62"/>
      <c r="EW63" s="62"/>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62"/>
      <c r="HC63" s="62"/>
      <c r="HD63" s="62"/>
      <c r="HE63" s="62"/>
      <c r="HF63" s="62"/>
      <c r="HG63" s="62"/>
      <c r="HH63" s="62"/>
      <c r="HI63" s="62"/>
      <c r="HJ63" s="62"/>
      <c r="HK63" s="62"/>
      <c r="HL63" s="62"/>
      <c r="HM63" s="62"/>
      <c r="HN63" s="62"/>
      <c r="HO63" s="62"/>
      <c r="HP63" s="62"/>
      <c r="HQ63" s="62"/>
      <c r="HR63" s="62"/>
      <c r="HS63" s="62"/>
      <c r="HT63" s="62"/>
      <c r="HU63" s="62"/>
      <c r="HV63" s="62"/>
      <c r="HW63" s="62"/>
      <c r="HX63" s="62"/>
      <c r="HY63" s="62"/>
      <c r="HZ63" s="62"/>
      <c r="IA63" s="62"/>
      <c r="IB63" s="62"/>
      <c r="IC63" s="62"/>
      <c r="ID63" s="62"/>
      <c r="IE63" s="62"/>
      <c r="IF63" s="62"/>
      <c r="IG63" s="62"/>
    </row>
    <row r="64" spans="1:242" s="63" customFormat="1" ht="15" hidden="1" customHeight="1" x14ac:dyDescent="0.25">
      <c r="A64" s="106">
        <v>13</v>
      </c>
      <c r="B64" s="107">
        <f t="shared" ca="1" si="5"/>
        <v>46317</v>
      </c>
      <c r="C64" s="108">
        <f t="shared" si="6"/>
        <v>0</v>
      </c>
      <c r="D64" s="108"/>
      <c r="F64" s="123"/>
      <c r="G64" s="123"/>
      <c r="H64" s="123"/>
      <c r="I64" s="123"/>
      <c r="J64" s="123"/>
      <c r="K64" s="123"/>
      <c r="L64" s="123"/>
      <c r="M64" s="62"/>
      <c r="N64" s="62"/>
      <c r="O64" s="62"/>
      <c r="P64" s="62"/>
      <c r="Q64" s="62"/>
      <c r="R64" s="62"/>
      <c r="S64" s="62"/>
      <c r="T64" s="62"/>
      <c r="U64" s="62"/>
      <c r="V64" s="62"/>
      <c r="W64" s="62"/>
      <c r="X64" s="62"/>
      <c r="Y64" s="62"/>
      <c r="Z64" s="62"/>
      <c r="AA64" s="110"/>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62"/>
      <c r="EK64" s="62"/>
      <c r="EL64" s="62"/>
      <c r="EM64" s="62"/>
      <c r="EN64" s="62"/>
      <c r="EO64" s="62"/>
      <c r="EP64" s="62"/>
      <c r="EQ64" s="62"/>
      <c r="ER64" s="62"/>
      <c r="ES64" s="62"/>
      <c r="ET64" s="62"/>
      <c r="EU64" s="62"/>
      <c r="EV64" s="62"/>
      <c r="EW64" s="62"/>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62"/>
      <c r="HC64" s="62"/>
      <c r="HD64" s="62"/>
      <c r="HE64" s="62"/>
      <c r="HF64" s="62"/>
      <c r="HG64" s="62"/>
      <c r="HH64" s="62"/>
      <c r="HI64" s="62"/>
      <c r="HJ64" s="62"/>
      <c r="HK64" s="62"/>
      <c r="HL64" s="62"/>
      <c r="HM64" s="62"/>
      <c r="HN64" s="62"/>
      <c r="HO64" s="62"/>
      <c r="HP64" s="62"/>
      <c r="HQ64" s="62"/>
      <c r="HR64" s="62"/>
      <c r="HS64" s="62"/>
      <c r="HT64" s="62"/>
      <c r="HU64" s="62"/>
      <c r="HV64" s="62"/>
      <c r="HW64" s="62"/>
      <c r="HX64" s="62"/>
      <c r="HY64" s="62"/>
      <c r="HZ64" s="62"/>
      <c r="IA64" s="62"/>
      <c r="IB64" s="62"/>
      <c r="IC64" s="62"/>
      <c r="ID64" s="62"/>
      <c r="IE64" s="62"/>
      <c r="IF64" s="62"/>
      <c r="IG64" s="62"/>
      <c r="IH64" s="62"/>
    </row>
    <row r="65" spans="1:4" ht="15" hidden="1" customHeight="1" x14ac:dyDescent="0.25">
      <c r="A65" s="106">
        <v>14</v>
      </c>
      <c r="B65" s="107">
        <f t="shared" ca="1" si="5"/>
        <v>46348</v>
      </c>
      <c r="C65" s="108">
        <f t="shared" si="6"/>
        <v>0</v>
      </c>
      <c r="D65" s="108"/>
    </row>
    <row r="66" spans="1:4" ht="15" hidden="1" customHeight="1" x14ac:dyDescent="0.25">
      <c r="A66" s="106">
        <v>15</v>
      </c>
      <c r="B66" s="107">
        <f t="shared" ca="1" si="5"/>
        <v>46378</v>
      </c>
      <c r="C66" s="108">
        <f t="shared" si="6"/>
        <v>0</v>
      </c>
      <c r="D66" s="108"/>
    </row>
    <row r="67" spans="1:4" ht="15" hidden="1" customHeight="1" x14ac:dyDescent="0.25">
      <c r="A67" s="106">
        <v>16</v>
      </c>
      <c r="B67" s="107">
        <f t="shared" ca="1" si="5"/>
        <v>46409</v>
      </c>
      <c r="C67" s="108">
        <f t="shared" si="6"/>
        <v>0</v>
      </c>
      <c r="D67" s="108"/>
    </row>
    <row r="68" spans="1:4" ht="15" hidden="1" customHeight="1" x14ac:dyDescent="0.25">
      <c r="A68" s="106">
        <v>17</v>
      </c>
      <c r="B68" s="107">
        <f t="shared" ca="1" si="5"/>
        <v>46440</v>
      </c>
      <c r="C68" s="108">
        <f t="shared" si="6"/>
        <v>0</v>
      </c>
      <c r="D68" s="108"/>
    </row>
    <row r="69" spans="1:4" ht="15" hidden="1" customHeight="1" x14ac:dyDescent="0.25">
      <c r="A69" s="106">
        <v>18</v>
      </c>
      <c r="B69" s="107">
        <f t="shared" ca="1" si="5"/>
        <v>46468</v>
      </c>
      <c r="C69" s="108">
        <f t="shared" si="6"/>
        <v>0</v>
      </c>
      <c r="D69" s="108"/>
    </row>
    <row r="70" spans="1:4" ht="15" hidden="1" customHeight="1" x14ac:dyDescent="0.25">
      <c r="A70" s="106">
        <v>19</v>
      </c>
      <c r="B70" s="107">
        <f t="shared" ca="1" si="5"/>
        <v>46499</v>
      </c>
      <c r="C70" s="108">
        <f t="shared" si="6"/>
        <v>0</v>
      </c>
      <c r="D70" s="108"/>
    </row>
    <row r="71" spans="1:4" ht="15" hidden="1" customHeight="1" x14ac:dyDescent="0.25">
      <c r="A71" s="106">
        <v>20</v>
      </c>
      <c r="B71" s="107">
        <f t="shared" ca="1" si="5"/>
        <v>46529</v>
      </c>
      <c r="C71" s="108">
        <f t="shared" si="6"/>
        <v>0</v>
      </c>
      <c r="D71" s="108"/>
    </row>
    <row r="72" spans="1:4" ht="15" hidden="1" customHeight="1" x14ac:dyDescent="0.25">
      <c r="A72" s="106">
        <v>21</v>
      </c>
      <c r="B72" s="107">
        <f t="shared" ca="1" si="5"/>
        <v>46560</v>
      </c>
      <c r="C72" s="108">
        <f t="shared" si="6"/>
        <v>0</v>
      </c>
      <c r="D72" s="108"/>
    </row>
    <row r="73" spans="1:4" ht="15" hidden="1" customHeight="1" x14ac:dyDescent="0.25">
      <c r="A73" s="106">
        <v>22</v>
      </c>
      <c r="B73" s="107">
        <f t="shared" ca="1" si="5"/>
        <v>46590</v>
      </c>
      <c r="C73" s="108">
        <f t="shared" si="6"/>
        <v>0</v>
      </c>
      <c r="D73" s="108"/>
    </row>
    <row r="74" spans="1:4" ht="15" hidden="1" customHeight="1" x14ac:dyDescent="0.25">
      <c r="A74" s="106">
        <v>23</v>
      </c>
      <c r="B74" s="107">
        <f t="shared" ca="1" si="5"/>
        <v>46621</v>
      </c>
      <c r="C74" s="108">
        <f t="shared" si="6"/>
        <v>0</v>
      </c>
      <c r="D74" s="108"/>
    </row>
    <row r="75" spans="1:4" ht="15" hidden="1" customHeight="1" x14ac:dyDescent="0.25">
      <c r="A75" s="106">
        <v>24</v>
      </c>
      <c r="B75" s="107">
        <f t="shared" ca="1" si="5"/>
        <v>46652</v>
      </c>
      <c r="C75" s="108">
        <f t="shared" si="6"/>
        <v>0</v>
      </c>
      <c r="D75" s="108"/>
    </row>
    <row r="76" spans="1:4" ht="12.75" hidden="1" customHeight="1" x14ac:dyDescent="0.2"/>
    <row r="77" spans="1:4" ht="12.75" hidden="1" customHeight="1" x14ac:dyDescent="0.2"/>
    <row r="78" spans="1:4" ht="12.75" customHeight="1" x14ac:dyDescent="0.2"/>
  </sheetData>
  <mergeCells count="13">
    <mergeCell ref="A3:C3"/>
    <mergeCell ref="A11:C11"/>
    <mergeCell ref="B1:D1"/>
    <mergeCell ref="A5:C5"/>
    <mergeCell ref="A13:C13"/>
    <mergeCell ref="A12:C12"/>
    <mergeCell ref="A16:D16"/>
    <mergeCell ref="A17:D17"/>
    <mergeCell ref="A4:C4"/>
    <mergeCell ref="A10:C10"/>
    <mergeCell ref="A14:C14"/>
    <mergeCell ref="A7:C7"/>
    <mergeCell ref="A15:C15"/>
  </mergeCells>
  <dataValidations count="2">
    <dataValidation type="custom" allowBlank="1" showInputMessage="1" showErrorMessage="1" promptTitle="Строк депозиту" prompt=" від 93 до 730 днів" sqref="D5">
      <formula1>D5&gt;92</formula1>
    </dataValidation>
    <dataValidation allowBlank="1" showInputMessage="1" showErrorMessage="1" promptTitle="Мінімальна сума депозиту" prompt="в гривні - 1000,00 грн._x000a_в доларах США-100 дол.США_x000a_в євро - 1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autoPict="0" linkedCell="D3" listFillRange="AA3:AA5" r:id="rId5">
            <anchor moveWithCells="1">
              <from>
                <xdr:col>2</xdr:col>
                <xdr:colOff>1581150</xdr:colOff>
                <xdr:row>2</xdr:row>
                <xdr:rowOff>0</xdr:rowOff>
              </from>
              <to>
                <xdr:col>4</xdr:col>
                <xdr:colOff>19050</xdr:colOff>
                <xdr:row>2</xdr:row>
                <xdr:rowOff>247650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D19"/>
  <sheetViews>
    <sheetView workbookViewId="0">
      <selection activeCell="D9" sqref="D9"/>
    </sheetView>
  </sheetViews>
  <sheetFormatPr defaultColWidth="9.28515625" defaultRowHeight="12.75" x14ac:dyDescent="0.2"/>
  <cols>
    <col min="1" max="2" width="9.28515625" style="117"/>
    <col min="3" max="3" width="12" style="117" customWidth="1"/>
    <col min="4" max="16384" width="9.28515625" style="117"/>
  </cols>
  <sheetData>
    <row r="1" spans="1:4" x14ac:dyDescent="0.2">
      <c r="A1" s="117" t="s">
        <v>75</v>
      </c>
      <c r="B1" s="117" t="s">
        <v>74</v>
      </c>
    </row>
    <row r="2" spans="1:4" x14ac:dyDescent="0.2">
      <c r="B2" s="117" t="s">
        <v>77</v>
      </c>
      <c r="C2" s="117" t="s">
        <v>78</v>
      </c>
    </row>
    <row r="3" spans="1:4" x14ac:dyDescent="0.2">
      <c r="A3" s="118">
        <v>1</v>
      </c>
      <c r="B3" s="132" t="s">
        <v>96</v>
      </c>
      <c r="C3" s="133" t="s">
        <v>96</v>
      </c>
    </row>
    <row r="4" spans="1:4" x14ac:dyDescent="0.2">
      <c r="A4" s="118">
        <v>3</v>
      </c>
      <c r="B4" s="121">
        <v>0.12</v>
      </c>
      <c r="C4" s="133" t="s">
        <v>96</v>
      </c>
    </row>
    <row r="5" spans="1:4" x14ac:dyDescent="0.2">
      <c r="A5" s="118">
        <v>4</v>
      </c>
      <c r="B5" s="121">
        <f>B4</f>
        <v>0.12</v>
      </c>
      <c r="C5" s="133" t="s">
        <v>96</v>
      </c>
    </row>
    <row r="6" spans="1:4" x14ac:dyDescent="0.2">
      <c r="A6" s="118">
        <v>6</v>
      </c>
      <c r="B6" s="121">
        <v>0.125</v>
      </c>
      <c r="C6" s="121" t="s">
        <v>96</v>
      </c>
    </row>
    <row r="7" spans="1:4" x14ac:dyDescent="0.2">
      <c r="A7" s="118">
        <v>9</v>
      </c>
      <c r="B7" s="121">
        <v>0.125</v>
      </c>
      <c r="C7" s="121" t="s">
        <v>96</v>
      </c>
    </row>
    <row r="8" spans="1:4" x14ac:dyDescent="0.2">
      <c r="A8" s="118">
        <v>12</v>
      </c>
      <c r="B8" s="121">
        <v>0.13</v>
      </c>
      <c r="C8" s="121" t="s">
        <v>96</v>
      </c>
    </row>
    <row r="9" spans="1:4" x14ac:dyDescent="0.2">
      <c r="A9" s="118">
        <v>18</v>
      </c>
      <c r="B9" s="121">
        <v>0.115</v>
      </c>
      <c r="C9" s="121" t="s">
        <v>96</v>
      </c>
    </row>
    <row r="10" spans="1:4" x14ac:dyDescent="0.2">
      <c r="A10" s="118">
        <v>24</v>
      </c>
      <c r="B10" s="121">
        <v>0.115</v>
      </c>
      <c r="C10" s="121" t="s">
        <v>96</v>
      </c>
    </row>
    <row r="11" spans="1:4" x14ac:dyDescent="0.2">
      <c r="B11" s="119"/>
      <c r="C11" s="120"/>
    </row>
    <row r="12" spans="1:4" x14ac:dyDescent="0.2">
      <c r="B12" s="119"/>
      <c r="C12" s="120"/>
      <c r="D12"/>
    </row>
    <row r="13" spans="1:4" x14ac:dyDescent="0.2">
      <c r="A13"/>
      <c r="B13"/>
      <c r="C13"/>
      <c r="D13"/>
    </row>
    <row r="14" spans="1:4" x14ac:dyDescent="0.2">
      <c r="A14"/>
      <c r="B14"/>
      <c r="C14"/>
      <c r="D14"/>
    </row>
    <row r="15" spans="1:4" x14ac:dyDescent="0.2">
      <c r="A15"/>
      <c r="B15"/>
      <c r="C15"/>
      <c r="D15"/>
    </row>
    <row r="16" spans="1:4" x14ac:dyDescent="0.2">
      <c r="A16"/>
      <c r="B16"/>
      <c r="C16"/>
      <c r="D16"/>
    </row>
    <row r="17" spans="1:4" x14ac:dyDescent="0.2">
      <c r="A17"/>
      <c r="B17"/>
      <c r="C17"/>
      <c r="D17"/>
    </row>
    <row r="18" spans="1:4" x14ac:dyDescent="0.2">
      <c r="A18"/>
      <c r="B18"/>
      <c r="C18"/>
      <c r="D18"/>
    </row>
    <row r="19" spans="1:4" x14ac:dyDescent="0.2">
      <c r="A19"/>
      <c r="B19"/>
      <c r="C1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Дьоміна Світлана Валеріївна</cp:lastModifiedBy>
  <cp:lastPrinted>2020-05-04T16:44:43Z</cp:lastPrinted>
  <dcterms:created xsi:type="dcterms:W3CDTF">2007-05-30T09:57:41Z</dcterms:created>
  <dcterms:modified xsi:type="dcterms:W3CDTF">2025-09-22T05:44:33Z</dcterms:modified>
</cp:coreProperties>
</file>